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29" activeTab="4"/>
  </bookViews>
  <sheets>
    <sheet name="SENIOR OPEN" sheetId="1" r:id="rId1"/>
    <sheet name="SO TEAMS" sheetId="2" r:id="rId2"/>
    <sheet name="SENIOR NOVICE" sheetId="3" r:id="rId3"/>
    <sheet name="SN TEAMS" sheetId="4" r:id="rId4"/>
    <sheet name="SENIOR RT" sheetId="5" r:id="rId5"/>
    <sheet name="SRT TEAMS" sheetId="6" r:id="rId6"/>
    <sheet name="JUNIORS" sheetId="7" r:id="rId7"/>
    <sheet name="JUNIORS TEAM" sheetId="8" r:id="rId8"/>
  </sheets>
  <definedNames>
    <definedName name="_xlnm.Print_Titles" localSheetId="2">'SENIOR NOVICE'!$1:$1</definedName>
    <definedName name="_xlnm.Print_Titles" localSheetId="0">'SENIOR OPEN'!$1:$1</definedName>
    <definedName name="_xlnm.Print_Titles" localSheetId="4">'SENIOR RT'!$1:$1</definedName>
  </definedNames>
  <calcPr fullCalcOnLoad="1"/>
</workbook>
</file>

<file path=xl/sharedStrings.xml><?xml version="1.0" encoding="utf-8"?>
<sst xmlns="http://schemas.openxmlformats.org/spreadsheetml/2006/main" count="2738" uniqueCount="464">
  <si>
    <t>Arena</t>
  </si>
  <si>
    <t>Time</t>
  </si>
  <si>
    <t>No</t>
  </si>
  <si>
    <t>Test</t>
  </si>
  <si>
    <t>1st Name</t>
  </si>
  <si>
    <t>Last Name</t>
  </si>
  <si>
    <t>Horse</t>
  </si>
  <si>
    <t>Club</t>
  </si>
  <si>
    <t>Team</t>
  </si>
  <si>
    <t>1</t>
  </si>
  <si>
    <t>N24</t>
  </si>
  <si>
    <t>BEKI</t>
  </si>
  <si>
    <t>HORNSEY</t>
  </si>
  <si>
    <t>LOGANS LEGEND</t>
  </si>
  <si>
    <t>SCARBOROUGH</t>
  </si>
  <si>
    <t/>
  </si>
  <si>
    <t>CHRISTINE</t>
  </si>
  <si>
    <t>FREEAR</t>
  </si>
  <si>
    <t>JOE MOUSE</t>
  </si>
  <si>
    <t xml:space="preserve">EAST YORKS </t>
  </si>
  <si>
    <t>RED</t>
  </si>
  <si>
    <t>JORDEN</t>
  </si>
  <si>
    <t>SLACK</t>
  </si>
  <si>
    <t>FARAH</t>
  </si>
  <si>
    <t>ACKWORTH</t>
  </si>
  <si>
    <t>LUCROR</t>
  </si>
  <si>
    <t>RACHEL</t>
  </si>
  <si>
    <t>MATTHEWS</t>
  </si>
  <si>
    <t>BAGS NOT</t>
  </si>
  <si>
    <t>EBOR VALE</t>
  </si>
  <si>
    <t>FRAN</t>
  </si>
  <si>
    <t>WILKINSON</t>
  </si>
  <si>
    <t>UBIN</t>
  </si>
  <si>
    <t>HCTG</t>
  </si>
  <si>
    <t>STRIPES</t>
  </si>
  <si>
    <t>LYNDA</t>
  </si>
  <si>
    <t>FAIRCLOUGH</t>
  </si>
  <si>
    <t>BREFFNE BROU</t>
  </si>
  <si>
    <t>MALTON</t>
  </si>
  <si>
    <t>PAULA</t>
  </si>
  <si>
    <t>UNWIN</t>
  </si>
  <si>
    <t>ARIZONA</t>
  </si>
  <si>
    <t>CALDERDALE</t>
  </si>
  <si>
    <t>LAURA</t>
  </si>
  <si>
    <t>BIRLEY</t>
  </si>
  <si>
    <t>SELBY</t>
  </si>
  <si>
    <t>ESCRICK PARK</t>
  </si>
  <si>
    <t>JENNY</t>
  </si>
  <si>
    <t>BLYTH</t>
  </si>
  <si>
    <t>SONIC BOOM BOUNCE</t>
  </si>
  <si>
    <t>MANOR GRANGE</t>
  </si>
  <si>
    <t xml:space="preserve">KATHRYN </t>
  </si>
  <si>
    <t>MACLEAN</t>
  </si>
  <si>
    <t>DOUBLE DILEMMA</t>
  </si>
  <si>
    <t>EAST YORKS</t>
  </si>
  <si>
    <t>BLUE</t>
  </si>
  <si>
    <t>SHARON</t>
  </si>
  <si>
    <t>DAVIES</t>
  </si>
  <si>
    <t>SIMPLY STYLISH</t>
  </si>
  <si>
    <t>STARS</t>
  </si>
  <si>
    <t>ABIGAIL</t>
  </si>
  <si>
    <t>WHEELER</t>
  </si>
  <si>
    <t>OLIVER</t>
  </si>
  <si>
    <t>WHITE</t>
  </si>
  <si>
    <t>FIONA</t>
  </si>
  <si>
    <t>HARRISON</t>
  </si>
  <si>
    <t>RUBY SUPREME</t>
  </si>
  <si>
    <t>NJ RICHARDS</t>
  </si>
  <si>
    <t>SAMANTHA</t>
  </si>
  <si>
    <t>ROZENBROEK</t>
  </si>
  <si>
    <t>RAVEN RASCAL</t>
  </si>
  <si>
    <t>WRRC</t>
  </si>
  <si>
    <t>NIKKI</t>
  </si>
  <si>
    <t>SPEAK</t>
  </si>
  <si>
    <t>GEORGE</t>
  </si>
  <si>
    <t>WYHP</t>
  </si>
  <si>
    <t>CHLOE</t>
  </si>
  <si>
    <t>FAIRLEY</t>
  </si>
  <si>
    <t>STANHOPES SONG OF THE SEA</t>
  </si>
  <si>
    <t>IND</t>
  </si>
  <si>
    <t>2</t>
  </si>
  <si>
    <t>N30</t>
  </si>
  <si>
    <t>LISA</t>
  </si>
  <si>
    <t>BUTTON</t>
  </si>
  <si>
    <t>BELBY ISABELLA</t>
  </si>
  <si>
    <t>TESSA</t>
  </si>
  <si>
    <t>DOWNS</t>
  </si>
  <si>
    <t>CALLAGHSTOWN CAN DO</t>
  </si>
  <si>
    <t xml:space="preserve">CHARLOTTE </t>
  </si>
  <si>
    <t>GREENSIT</t>
  </si>
  <si>
    <t>JUSTINE</t>
  </si>
  <si>
    <t>THORNTON</t>
  </si>
  <si>
    <t>SARAH</t>
  </si>
  <si>
    <t>DALE</t>
  </si>
  <si>
    <t>LITTLE ENCOUNTER</t>
  </si>
  <si>
    <t>BELL</t>
  </si>
  <si>
    <t>WYNNMERE TEA PARTY</t>
  </si>
  <si>
    <t>ALISON</t>
  </si>
  <si>
    <t>HINCHCLIFFE</t>
  </si>
  <si>
    <t>JANCOL MALLOW</t>
  </si>
  <si>
    <t>VANESSA</t>
  </si>
  <si>
    <t>LEWIS</t>
  </si>
  <si>
    <t>DRAMBUIE</t>
  </si>
  <si>
    <t xml:space="preserve">WHITE </t>
  </si>
  <si>
    <t>ANGELA</t>
  </si>
  <si>
    <t>BROADHEAD</t>
  </si>
  <si>
    <t>BRAVO</t>
  </si>
  <si>
    <t>FAYE</t>
  </si>
  <si>
    <t>ROWLAND</t>
  </si>
  <si>
    <t>KANSAS TODDLE</t>
  </si>
  <si>
    <t>SHIELA</t>
  </si>
  <si>
    <t>ROGERSON</t>
  </si>
  <si>
    <t>SECOND EDITION</t>
  </si>
  <si>
    <t>SOPHIE</t>
  </si>
  <si>
    <t>WEBB</t>
  </si>
  <si>
    <t>GLYNAWEN MAGIC STAR</t>
  </si>
  <si>
    <t>MCHALE</t>
  </si>
  <si>
    <t>MOORHEY ELK</t>
  </si>
  <si>
    <t xml:space="preserve">AMELIA </t>
  </si>
  <si>
    <t>LOW</t>
  </si>
  <si>
    <t>MONACO MEACHAM</t>
  </si>
  <si>
    <t xml:space="preserve">JESS </t>
  </si>
  <si>
    <t>JOHNSON</t>
  </si>
  <si>
    <t>DOLCE VITA III</t>
  </si>
  <si>
    <t>SOULLA</t>
  </si>
  <si>
    <t>CLARKSON</t>
  </si>
  <si>
    <t>LABURNUM DARCY</t>
  </si>
  <si>
    <t>3</t>
  </si>
  <si>
    <t>N34</t>
  </si>
  <si>
    <t>BECKY</t>
  </si>
  <si>
    <t>DEAN</t>
  </si>
  <si>
    <t>NONE GO BY LIVI</t>
  </si>
  <si>
    <t>EMMA</t>
  </si>
  <si>
    <t>WALTERS</t>
  </si>
  <si>
    <t>WOODCROFT FRAZER</t>
  </si>
  <si>
    <t>AMELIA</t>
  </si>
  <si>
    <t>SAVANNAH</t>
  </si>
  <si>
    <t>REBECCA</t>
  </si>
  <si>
    <t>STARLING</t>
  </si>
  <si>
    <t>REINGOLD R</t>
  </si>
  <si>
    <t>MORAN</t>
  </si>
  <si>
    <t>ARCTIC TEMPLE</t>
  </si>
  <si>
    <t>VAL</t>
  </si>
  <si>
    <t>ELLIOTT</t>
  </si>
  <si>
    <t>WHIXSTONE I LOVE CASH</t>
  </si>
  <si>
    <t>HAYWOOD</t>
  </si>
  <si>
    <t>FIRST POST</t>
  </si>
  <si>
    <t>JESS</t>
  </si>
  <si>
    <t>MR BOYZE</t>
  </si>
  <si>
    <t>TRACEY</t>
  </si>
  <si>
    <t>SMALLWOOD</t>
  </si>
  <si>
    <t>SLIABHBAWN CRUISER</t>
  </si>
  <si>
    <t xml:space="preserve">ELLEN </t>
  </si>
  <si>
    <t>KINICKIES KINESIS</t>
  </si>
  <si>
    <t xml:space="preserve">TONI </t>
  </si>
  <si>
    <t>TAIT</t>
  </si>
  <si>
    <t>NODSERVATORY</t>
  </si>
  <si>
    <t>GEORGINA</t>
  </si>
  <si>
    <t>BLADES</t>
  </si>
  <si>
    <t>LOOKS SIMILAR</t>
  </si>
  <si>
    <t>MAGGIE</t>
  </si>
  <si>
    <t>SMITH</t>
  </si>
  <si>
    <t>MACMILLAN</t>
  </si>
  <si>
    <t>FRANCESCA</t>
  </si>
  <si>
    <t>FOWDEN</t>
  </si>
  <si>
    <t>DOVELEY PIPPIN</t>
  </si>
  <si>
    <t>DARROWBY</t>
  </si>
  <si>
    <t>SERGEANT MAN</t>
  </si>
  <si>
    <t>NEWTON</t>
  </si>
  <si>
    <t>PREMIER AMBITIONS</t>
  </si>
  <si>
    <t>4</t>
  </si>
  <si>
    <t>E45</t>
  </si>
  <si>
    <t>JOYCE</t>
  </si>
  <si>
    <t>FEARN</t>
  </si>
  <si>
    <t>STIG OF THE DUMP</t>
  </si>
  <si>
    <t>BUTTERY</t>
  </si>
  <si>
    <t>COOL HAND LUKE</t>
  </si>
  <si>
    <t xml:space="preserve">JULIE </t>
  </si>
  <si>
    <t>DAVIS</t>
  </si>
  <si>
    <t>ALPHONSO</t>
  </si>
  <si>
    <t>BOBBY</t>
  </si>
  <si>
    <t>GOOD</t>
  </si>
  <si>
    <t>ROSCARS JASPER</t>
  </si>
  <si>
    <t>THE HAPPY PRINCE</t>
  </si>
  <si>
    <t>KATHRYN</t>
  </si>
  <si>
    <t>WHEELOCK</t>
  </si>
  <si>
    <t>CLOONBARRY COURAGE LADY</t>
  </si>
  <si>
    <t>ANDREA</t>
  </si>
  <si>
    <t>PEEL</t>
  </si>
  <si>
    <t>MAATEUS</t>
  </si>
  <si>
    <t>NICKY</t>
  </si>
  <si>
    <t>GREEN</t>
  </si>
  <si>
    <t>OPENING BID II</t>
  </si>
  <si>
    <t>SQUIRES</t>
  </si>
  <si>
    <t>EXCLUSIVE AFFAIR</t>
  </si>
  <si>
    <t>STACEY</t>
  </si>
  <si>
    <t>LALIC</t>
  </si>
  <si>
    <t>MONTY</t>
  </si>
  <si>
    <t>JUDITH</t>
  </si>
  <si>
    <t>BENNETT</t>
  </si>
  <si>
    <t>LEGATO II</t>
  </si>
  <si>
    <t>BOXTREE AND 1</t>
  </si>
  <si>
    <t xml:space="preserve">SELBY </t>
  </si>
  <si>
    <t>CYRUS</t>
  </si>
  <si>
    <t>WITTY</t>
  </si>
  <si>
    <t>EARLY MORN II</t>
  </si>
  <si>
    <t>THOMAS</t>
  </si>
  <si>
    <t>KERRY BLUE</t>
  </si>
  <si>
    <t>MICHAEL FINNIGAN</t>
  </si>
  <si>
    <t>YDRC</t>
  </si>
  <si>
    <t>JACQUI</t>
  </si>
  <si>
    <t>HANSON</t>
  </si>
  <si>
    <t>STRAWBERRY DAQUIRI</t>
  </si>
  <si>
    <t>MARK</t>
  </si>
  <si>
    <t>%</t>
  </si>
  <si>
    <t>PLACE</t>
  </si>
  <si>
    <t>LAMBLEY</t>
  </si>
  <si>
    <t>MILLIE</t>
  </si>
  <si>
    <t>SALLY</t>
  </si>
  <si>
    <t>PRESCOTT</t>
  </si>
  <si>
    <t>TRUEMAN IV</t>
  </si>
  <si>
    <t>JACKIE</t>
  </si>
  <si>
    <t>HERD</t>
  </si>
  <si>
    <t>ATHLONE LAD</t>
  </si>
  <si>
    <t>STEPH</t>
  </si>
  <si>
    <t>THOMPSON</t>
  </si>
  <si>
    <t>CHAMPIONS ORCHID</t>
  </si>
  <si>
    <t>BLUES</t>
  </si>
  <si>
    <t>KATIE</t>
  </si>
  <si>
    <t>BRICKMAN</t>
  </si>
  <si>
    <t>BLACK JACK IV</t>
  </si>
  <si>
    <t>PAT</t>
  </si>
  <si>
    <t>PERRY</t>
  </si>
  <si>
    <t>DAISY</t>
  </si>
  <si>
    <t>WHITES</t>
  </si>
  <si>
    <t>CHARLOTTE</t>
  </si>
  <si>
    <t>ROSS</t>
  </si>
  <si>
    <t>STORM HILL OSCAR</t>
  </si>
  <si>
    <t>SARA</t>
  </si>
  <si>
    <t>CHAPMAN</t>
  </si>
  <si>
    <t>EMERALD LAD</t>
  </si>
  <si>
    <t>JANE</t>
  </si>
  <si>
    <t>SCHINDLER</t>
  </si>
  <si>
    <t>MCFERN MARNIE</t>
  </si>
  <si>
    <t>JAN</t>
  </si>
  <si>
    <t>BOB COTTON BAND</t>
  </si>
  <si>
    <t>CHRIS</t>
  </si>
  <si>
    <t>STEELE</t>
  </si>
  <si>
    <t>ANDY</t>
  </si>
  <si>
    <t>NRRC</t>
  </si>
  <si>
    <t>SUSIE</t>
  </si>
  <si>
    <t>WILDEY</t>
  </si>
  <si>
    <t>NANCY NO NAME</t>
  </si>
  <si>
    <t>MYERS</t>
  </si>
  <si>
    <t>MERLINS MAGIC</t>
  </si>
  <si>
    <t>NORTHALLERTON</t>
  </si>
  <si>
    <t>LUCY</t>
  </si>
  <si>
    <t>ROOK</t>
  </si>
  <si>
    <t>FINNEGAN CRUISES</t>
  </si>
  <si>
    <t>MAUREEN</t>
  </si>
  <si>
    <t>LENNON</t>
  </si>
  <si>
    <t>FLAYNE DANDINI</t>
  </si>
  <si>
    <t>YELLOW</t>
  </si>
  <si>
    <t>PHILLIPS</t>
  </si>
  <si>
    <t>INDIAN DREAM</t>
  </si>
  <si>
    <t>ZOE</t>
  </si>
  <si>
    <t>JENKINS</t>
  </si>
  <si>
    <t>LOWMOOR PARTY PIECE</t>
  </si>
  <si>
    <t>NEWTH</t>
  </si>
  <si>
    <t>NICOLA</t>
  </si>
  <si>
    <t>RHODES</t>
  </si>
  <si>
    <t>RENEGADE</t>
  </si>
  <si>
    <t>WOODCOCK</t>
  </si>
  <si>
    <t>MUFFIN</t>
  </si>
  <si>
    <t>DONNER DIVA</t>
  </si>
  <si>
    <t>GREY</t>
  </si>
  <si>
    <t>FINNIGAN</t>
  </si>
  <si>
    <t>VICTORIA</t>
  </si>
  <si>
    <t>PETERS</t>
  </si>
  <si>
    <t>DUCAL RUSTIC DANCER</t>
  </si>
  <si>
    <t>JANET</t>
  </si>
  <si>
    <t>CLIFF</t>
  </si>
  <si>
    <t>SHANNONDALE POLLY</t>
  </si>
  <si>
    <t>PAUL</t>
  </si>
  <si>
    <t>EDWARDS</t>
  </si>
  <si>
    <t>FALCO1</t>
  </si>
  <si>
    <t>DAVE</t>
  </si>
  <si>
    <t>BRACKPOOL</t>
  </si>
  <si>
    <t>KUBA</t>
  </si>
  <si>
    <t>MARSHALL</t>
  </si>
  <si>
    <t>PENTREFELIN LADYKILLER</t>
  </si>
  <si>
    <t>KAREN</t>
  </si>
  <si>
    <t>NOBLE</t>
  </si>
  <si>
    <t>ROSCO</t>
  </si>
  <si>
    <t>NATALIE</t>
  </si>
  <si>
    <t>ROBINSON</t>
  </si>
  <si>
    <t>DAVYS GIRL</t>
  </si>
  <si>
    <t>JULIE</t>
  </si>
  <si>
    <t>GALAXY V</t>
  </si>
  <si>
    <t>ROBERTSHAW</t>
  </si>
  <si>
    <t>QUEENS LAW</t>
  </si>
  <si>
    <t>ARMITAGE</t>
  </si>
  <si>
    <t>STORM</t>
  </si>
  <si>
    <t>DANIELLE</t>
  </si>
  <si>
    <t>HAGUE</t>
  </si>
  <si>
    <t>COSMO</t>
  </si>
  <si>
    <t>RUTH</t>
  </si>
  <si>
    <t>CLAPHAM</t>
  </si>
  <si>
    <t>SILVER SUN</t>
  </si>
  <si>
    <t>ALEX</t>
  </si>
  <si>
    <t>PEPPER</t>
  </si>
  <si>
    <t>WENTBRIDGE BOY</t>
  </si>
  <si>
    <t xml:space="preserve">SOPHIE </t>
  </si>
  <si>
    <t>MINIKIN</t>
  </si>
  <si>
    <t>MAGANEYS SAMBUCA ROMEO</t>
  </si>
  <si>
    <t xml:space="preserve">VICTORIA </t>
  </si>
  <si>
    <t>WHITELEY</t>
  </si>
  <si>
    <t>MABUCC TOUCH</t>
  </si>
  <si>
    <t>MICHAELA</t>
  </si>
  <si>
    <t>STANHOPES BOOBY DAZZLER</t>
  </si>
  <si>
    <t>FIELDSEND</t>
  </si>
  <si>
    <t>LYFORD LAD</t>
  </si>
  <si>
    <t xml:space="preserve">SALLY </t>
  </si>
  <si>
    <t>MILCOT BYLAW</t>
  </si>
  <si>
    <t>BROWN</t>
  </si>
  <si>
    <t>CVS HOT BOOTY</t>
  </si>
  <si>
    <t xml:space="preserve">TRACY </t>
  </si>
  <si>
    <t>BRAYSHAW</t>
  </si>
  <si>
    <t>FREDDIE STARR</t>
  </si>
  <si>
    <t>TONYA</t>
  </si>
  <si>
    <t>DELANEY</t>
  </si>
  <si>
    <t>MAX</t>
  </si>
  <si>
    <t>PEACH</t>
  </si>
  <si>
    <t>RAFFLES</t>
  </si>
  <si>
    <t>ALICIA</t>
  </si>
  <si>
    <t>FAREY</t>
  </si>
  <si>
    <t>GORBALLY BOY</t>
  </si>
  <si>
    <t>HANNAH</t>
  </si>
  <si>
    <t>LAWLER</t>
  </si>
  <si>
    <t>DENISE</t>
  </si>
  <si>
    <t>NEWSOME</t>
  </si>
  <si>
    <t>BERTIE ARMS</t>
  </si>
  <si>
    <t>KATRINA</t>
  </si>
  <si>
    <t>DOWSLAND</t>
  </si>
  <si>
    <t>BOOT UP</t>
  </si>
  <si>
    <t>SUE</t>
  </si>
  <si>
    <t>HARDMAN</t>
  </si>
  <si>
    <t>HILLVILLA SUPER NOVA</t>
  </si>
  <si>
    <t>SAM</t>
  </si>
  <si>
    <t>DEXTER</t>
  </si>
  <si>
    <t>JIMMYLING</t>
  </si>
  <si>
    <t>WARD</t>
  </si>
  <si>
    <t>CAVALIER MARMITE D"OR</t>
  </si>
  <si>
    <t>SUGDEN</t>
  </si>
  <si>
    <t>WHISPER SOFTLY</t>
  </si>
  <si>
    <t>GOODNESS</t>
  </si>
  <si>
    <t>HUTCHINSON</t>
  </si>
  <si>
    <t>OLIVERS OPPOSITION</t>
  </si>
  <si>
    <t xml:space="preserve">NATALIE </t>
  </si>
  <si>
    <t>COOL ASTAIRE</t>
  </si>
  <si>
    <t>MOULIN ROUGE</t>
  </si>
  <si>
    <t>CLAIRE</t>
  </si>
  <si>
    <t>WILSON</t>
  </si>
  <si>
    <t>HILLGARTH HILARY</t>
  </si>
  <si>
    <t>WHITBY</t>
  </si>
  <si>
    <t>Class</t>
  </si>
  <si>
    <t>P</t>
  </si>
  <si>
    <t>HAPPY VALLEY</t>
  </si>
  <si>
    <t>GOLD</t>
  </si>
  <si>
    <t>ANDERSON TR</t>
  </si>
  <si>
    <t>PURPLE</t>
  </si>
  <si>
    <t>FAITH</t>
  </si>
  <si>
    <t>PADMORE</t>
  </si>
  <si>
    <t>KILLOWEN JAZZ</t>
  </si>
  <si>
    <t>STEEL</t>
  </si>
  <si>
    <t>TRACY</t>
  </si>
  <si>
    <t>CALLIAGHSTOWN CAN DO</t>
  </si>
  <si>
    <t>DIXON</t>
  </si>
  <si>
    <t>BLAZING TIP</t>
  </si>
  <si>
    <t>N</t>
  </si>
  <si>
    <t>AMY</t>
  </si>
  <si>
    <t>PICKARD</t>
  </si>
  <si>
    <t>ROSIES RAGGED ROBIN</t>
  </si>
  <si>
    <t xml:space="preserve">SARAH </t>
  </si>
  <si>
    <t>ELLEN</t>
  </si>
  <si>
    <t>ARTIC TEMPLE</t>
  </si>
  <si>
    <t xml:space="preserve">N </t>
  </si>
  <si>
    <t>SHEILA</t>
  </si>
  <si>
    <t>JDR</t>
  </si>
  <si>
    <t>D1</t>
  </si>
  <si>
    <t>MEGAN</t>
  </si>
  <si>
    <t>SCOTT</t>
  </si>
  <si>
    <t>DAIQUIRIS MAGIC RHYTHMN</t>
  </si>
  <si>
    <t>ELLIE</t>
  </si>
  <si>
    <t>MCNIEL</t>
  </si>
  <si>
    <t>ASHLAND TETLEY</t>
  </si>
  <si>
    <t>D2</t>
  </si>
  <si>
    <t>FREYA</t>
  </si>
  <si>
    <t>KENDREW</t>
  </si>
  <si>
    <t>PRIESTWOOD SYBIL</t>
  </si>
  <si>
    <t>SMALL</t>
  </si>
  <si>
    <t>WELLBROW DEWDROP</t>
  </si>
  <si>
    <t>COLIN</t>
  </si>
  <si>
    <t>D3</t>
  </si>
  <si>
    <t>LEAH</t>
  </si>
  <si>
    <t>THOURGOOD DAVIDSON</t>
  </si>
  <si>
    <t>CARLESS ADAM</t>
  </si>
  <si>
    <t>ELEANOR</t>
  </si>
  <si>
    <t>EVERNETT</t>
  </si>
  <si>
    <t>KASABIEN</t>
  </si>
  <si>
    <t>ERIN</t>
  </si>
  <si>
    <t>CHAN</t>
  </si>
  <si>
    <t>TOPPOGGIGIOUS CASPER</t>
  </si>
  <si>
    <t>D10</t>
  </si>
  <si>
    <t>ABBEY PARK</t>
  </si>
  <si>
    <t>WILLIAM</t>
  </si>
  <si>
    <t>DAEDALUS LL</t>
  </si>
  <si>
    <t>LING</t>
  </si>
  <si>
    <t>HARRY HARE</t>
  </si>
  <si>
    <t>GENEVA</t>
  </si>
  <si>
    <t>PIEBALD PADDY</t>
  </si>
  <si>
    <t>JE</t>
  </si>
  <si>
    <t>TRIUMPH VD LAARSEHEIDE Z</t>
  </si>
  <si>
    <t>JRT</t>
  </si>
  <si>
    <t xml:space="preserve">FREYA </t>
  </si>
  <si>
    <t>Y MATILDA</t>
  </si>
  <si>
    <t>WEST POINT ONE OF MANY</t>
  </si>
  <si>
    <t>MOORE</t>
  </si>
  <si>
    <t>ANGEL DESIRE</t>
  </si>
  <si>
    <t>WD</t>
  </si>
  <si>
    <t>NIDD VALLEY</t>
  </si>
  <si>
    <t>TEAM</t>
  </si>
  <si>
    <t>ANTHEA</t>
  </si>
  <si>
    <t>HEATH</t>
  </si>
  <si>
    <t>VALERIE</t>
  </si>
  <si>
    <t>SUSANNAH</t>
  </si>
  <si>
    <t>FRANKS</t>
  </si>
  <si>
    <t>SKELTON APRIL</t>
  </si>
  <si>
    <t>LOUISE</t>
  </si>
  <si>
    <t>DOWNIE</t>
  </si>
  <si>
    <t>COCO</t>
  </si>
  <si>
    <t>KILDUFF BEAUTY</t>
  </si>
  <si>
    <t>SINGING CSIKO</t>
  </si>
  <si>
    <t>MOUNFIELD</t>
  </si>
  <si>
    <t>POPPY</t>
  </si>
  <si>
    <t>Col</t>
  </si>
  <si>
    <t>Laura Birley</t>
  </si>
  <si>
    <t>FLO</t>
  </si>
  <si>
    <t>PLUMMER</t>
  </si>
  <si>
    <t>ETASJA</t>
  </si>
  <si>
    <t>KILLOWIN JAZZ</t>
  </si>
  <si>
    <t>COL</t>
  </si>
  <si>
    <t>S J</t>
  </si>
  <si>
    <t>HAKK</t>
  </si>
  <si>
    <t>HAKUNA MAKATA</t>
  </si>
  <si>
    <t>NS</t>
  </si>
  <si>
    <t>1=</t>
  </si>
  <si>
    <t>OVERALL
PLACE</t>
  </si>
  <si>
    <t>VICKY</t>
  </si>
  <si>
    <t>CAMPEY</t>
  </si>
  <si>
    <t>BORDER BOY</t>
  </si>
  <si>
    <t>RI</t>
  </si>
  <si>
    <t>E</t>
  </si>
  <si>
    <t>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</si>
</sst>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0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0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3" borderId="10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11" xfId="0" applyNumberFormat="1" applyFont="1" applyFill="1" applyBorder="1" applyAlignment="1">
      <alignment wrapText="1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wrapText="1"/>
    </xf>
    <xf numFmtId="10" fontId="1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0" fontId="0" fillId="33" borderId="13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right" wrapText="1"/>
    </xf>
    <xf numFmtId="10" fontId="1" fillId="0" borderId="14" xfId="0" applyNumberFormat="1" applyFont="1" applyFill="1" applyBorder="1" applyAlignment="1">
      <alignment wrapText="1"/>
    </xf>
    <xf numFmtId="20" fontId="0" fillId="0" borderId="15" xfId="0" applyNumberFormat="1" applyFont="1" applyFill="1" applyBorder="1" applyAlignment="1">
      <alignment horizontal="right" wrapText="1"/>
    </xf>
    <xf numFmtId="10" fontId="1" fillId="0" borderId="15" xfId="0" applyNumberFormat="1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20" fontId="0" fillId="0" borderId="16" xfId="0" applyNumberFormat="1" applyFont="1" applyFill="1" applyBorder="1" applyAlignment="1">
      <alignment horizontal="right" wrapText="1"/>
    </xf>
    <xf numFmtId="10" fontId="1" fillId="0" borderId="16" xfId="0" applyNumberFormat="1" applyFont="1" applyFill="1" applyBorder="1" applyAlignment="1">
      <alignment wrapText="1"/>
    </xf>
    <xf numFmtId="20" fontId="0" fillId="0" borderId="17" xfId="0" applyNumberFormat="1" applyFont="1" applyFill="1" applyBorder="1" applyAlignment="1">
      <alignment horizontal="right" wrapText="1"/>
    </xf>
    <xf numFmtId="10" fontId="1" fillId="0" borderId="17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0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10" fontId="1" fillId="0" borderId="18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0" fontId="0" fillId="0" borderId="20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10" fontId="1" fillId="0" borderId="20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33" borderId="13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3" fillId="0" borderId="25" xfId="0" applyFont="1" applyFill="1" applyBorder="1" applyAlignment="1">
      <alignment wrapText="1"/>
    </xf>
    <xf numFmtId="0" fontId="3" fillId="0" borderId="25" xfId="0" applyFont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wrapText="1"/>
    </xf>
    <xf numFmtId="10" fontId="1" fillId="0" borderId="32" xfId="0" applyNumberFormat="1" applyFont="1" applyFill="1" applyBorder="1" applyAlignment="1">
      <alignment wrapText="1"/>
    </xf>
    <xf numFmtId="10" fontId="1" fillId="0" borderId="33" xfId="0" applyNumberFormat="1" applyFont="1" applyFill="1" applyBorder="1" applyAlignment="1">
      <alignment wrapText="1"/>
    </xf>
    <xf numFmtId="10" fontId="1" fillId="0" borderId="34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17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21" xfId="0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0" fillId="0" borderId="11" xfId="0" applyFont="1" applyFill="1" applyBorder="1" applyAlignment="1" quotePrefix="1">
      <alignment horizontal="left" wrapText="1"/>
    </xf>
    <xf numFmtId="0" fontId="0" fillId="0" borderId="12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10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20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26" xfId="0" applyFont="1" applyFill="1" applyBorder="1" applyAlignment="1">
      <alignment wrapText="1"/>
    </xf>
    <xf numFmtId="20" fontId="1" fillId="0" borderId="14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21" xfId="0" applyFont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30" xfId="0" applyFont="1" applyFill="1" applyBorder="1" applyAlignment="1">
      <alignment wrapText="1"/>
    </xf>
    <xf numFmtId="20" fontId="1" fillId="0" borderId="15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10" fontId="0" fillId="33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85" zoomScalePageLayoutView="0" workbookViewId="0" topLeftCell="A43">
      <selection activeCell="K35" sqref="K35"/>
    </sheetView>
  </sheetViews>
  <sheetFormatPr defaultColWidth="9.140625" defaultRowHeight="39.75" customHeight="1"/>
  <cols>
    <col min="1" max="1" width="6.7109375" style="0" customWidth="1"/>
    <col min="2" max="2" width="6.421875" style="0" customWidth="1"/>
    <col min="3" max="3" width="4.8515625" style="0" customWidth="1"/>
    <col min="4" max="4" width="5.421875" style="0" customWidth="1"/>
    <col min="5" max="5" width="12.8515625" style="0" customWidth="1"/>
    <col min="6" max="6" width="24.28125" style="0" customWidth="1"/>
    <col min="7" max="7" width="31.57421875" style="0" customWidth="1"/>
    <col min="8" max="8" width="18.00390625" style="0" customWidth="1"/>
    <col min="9" max="9" width="17.57421875" style="0" customWidth="1"/>
    <col min="10" max="10" width="11.57421875" style="0" customWidth="1"/>
    <col min="11" max="11" width="12.421875" style="24" customWidth="1"/>
    <col min="12" max="12" width="10.00390625" style="19" customWidth="1"/>
    <col min="13" max="13" width="7.7109375" style="27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213</v>
      </c>
      <c r="K1" s="21" t="s">
        <v>214</v>
      </c>
      <c r="L1" s="17" t="s">
        <v>445</v>
      </c>
      <c r="M1" s="25" t="s">
        <v>215</v>
      </c>
    </row>
    <row r="2" spans="1:13" ht="39.75" customHeight="1">
      <c r="A2" s="2" t="s">
        <v>9</v>
      </c>
      <c r="B2" s="3">
        <v>0.3972222222222222</v>
      </c>
      <c r="C2" s="4">
        <v>107</v>
      </c>
      <c r="D2" s="2" t="s">
        <v>10</v>
      </c>
      <c r="E2" s="2" t="s">
        <v>39</v>
      </c>
      <c r="F2" s="2" t="s">
        <v>40</v>
      </c>
      <c r="G2" s="2" t="s">
        <v>41</v>
      </c>
      <c r="H2" s="2" t="s">
        <v>42</v>
      </c>
      <c r="I2" s="2" t="s">
        <v>20</v>
      </c>
      <c r="J2" s="2">
        <v>185.5</v>
      </c>
      <c r="K2" s="23">
        <f aca="true" t="shared" si="0" ref="K2:K17">J2/260</f>
        <v>0.7134615384615385</v>
      </c>
      <c r="L2" s="18">
        <v>63</v>
      </c>
      <c r="M2" s="26">
        <v>1</v>
      </c>
    </row>
    <row r="3" spans="1:13" ht="39.75" customHeight="1">
      <c r="A3" s="2" t="s">
        <v>9</v>
      </c>
      <c r="B3" s="3">
        <v>0.40208333333333335</v>
      </c>
      <c r="C3" s="4">
        <v>108</v>
      </c>
      <c r="D3" s="2" t="s">
        <v>10</v>
      </c>
      <c r="E3" s="2" t="s">
        <v>447</v>
      </c>
      <c r="F3" s="2" t="s">
        <v>448</v>
      </c>
      <c r="G3" s="2" t="s">
        <v>449</v>
      </c>
      <c r="H3" s="2" t="s">
        <v>45</v>
      </c>
      <c r="I3" s="2" t="s">
        <v>46</v>
      </c>
      <c r="J3" s="2">
        <v>178</v>
      </c>
      <c r="K3" s="23">
        <f t="shared" si="0"/>
        <v>0.6846153846153846</v>
      </c>
      <c r="L3" s="18">
        <v>61.5</v>
      </c>
      <c r="M3" s="26">
        <v>2</v>
      </c>
    </row>
    <row r="4" spans="1:13" ht="39.75" customHeight="1">
      <c r="A4" s="2" t="s">
        <v>9</v>
      </c>
      <c r="B4" s="3">
        <v>0.41041666666666665</v>
      </c>
      <c r="C4" s="4">
        <v>110</v>
      </c>
      <c r="D4" s="2" t="s">
        <v>10</v>
      </c>
      <c r="E4" s="2" t="s">
        <v>51</v>
      </c>
      <c r="F4" s="2" t="s">
        <v>52</v>
      </c>
      <c r="G4" s="2" t="s">
        <v>53</v>
      </c>
      <c r="H4" s="2" t="s">
        <v>54</v>
      </c>
      <c r="I4" s="2" t="s">
        <v>55</v>
      </c>
      <c r="J4" s="2">
        <v>177.5</v>
      </c>
      <c r="K4" s="23">
        <f t="shared" si="0"/>
        <v>0.6826923076923077</v>
      </c>
      <c r="L4" s="18">
        <v>62.5</v>
      </c>
      <c r="M4" s="26">
        <v>3</v>
      </c>
    </row>
    <row r="5" spans="1:13" ht="39.75" customHeight="1">
      <c r="A5" s="2" t="s">
        <v>9</v>
      </c>
      <c r="B5" s="3">
        <v>0.375</v>
      </c>
      <c r="C5" s="4">
        <v>102</v>
      </c>
      <c r="D5" s="2" t="s">
        <v>10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>
        <v>177.5</v>
      </c>
      <c r="K5" s="23">
        <f t="shared" si="0"/>
        <v>0.6826923076923077</v>
      </c>
      <c r="L5" s="18">
        <v>61.5</v>
      </c>
      <c r="M5" s="26">
        <v>4</v>
      </c>
    </row>
    <row r="6" spans="1:13" ht="39.75" customHeight="1">
      <c r="A6" s="2" t="s">
        <v>9</v>
      </c>
      <c r="B6" s="3">
        <v>0.4152777777777778</v>
      </c>
      <c r="C6" s="4">
        <v>111</v>
      </c>
      <c r="D6" s="2" t="s">
        <v>10</v>
      </c>
      <c r="E6" s="2" t="s">
        <v>56</v>
      </c>
      <c r="F6" s="2" t="s">
        <v>57</v>
      </c>
      <c r="G6" s="2" t="s">
        <v>58</v>
      </c>
      <c r="H6" s="2" t="s">
        <v>33</v>
      </c>
      <c r="I6" s="2" t="s">
        <v>59</v>
      </c>
      <c r="J6" s="2">
        <v>177</v>
      </c>
      <c r="K6" s="23">
        <f t="shared" si="0"/>
        <v>0.6807692307692308</v>
      </c>
      <c r="L6" s="18">
        <v>61</v>
      </c>
      <c r="M6" s="26">
        <v>5</v>
      </c>
    </row>
    <row r="7" spans="1:13" ht="39.75" customHeight="1">
      <c r="A7" s="2" t="s">
        <v>9</v>
      </c>
      <c r="B7" s="3">
        <v>0.4375</v>
      </c>
      <c r="C7" s="4">
        <v>116</v>
      </c>
      <c r="D7" s="2" t="s">
        <v>10</v>
      </c>
      <c r="E7" s="2" t="s">
        <v>76</v>
      </c>
      <c r="F7" s="2" t="s">
        <v>77</v>
      </c>
      <c r="G7" s="2" t="s">
        <v>78</v>
      </c>
      <c r="H7" s="2" t="s">
        <v>38</v>
      </c>
      <c r="I7" s="2" t="s">
        <v>79</v>
      </c>
      <c r="J7" s="2">
        <v>176.5</v>
      </c>
      <c r="K7" s="23">
        <f t="shared" si="0"/>
        <v>0.6788461538461539</v>
      </c>
      <c r="L7" s="18">
        <v>62.5</v>
      </c>
      <c r="M7" s="26">
        <v>6</v>
      </c>
    </row>
    <row r="8" spans="1:13" ht="39.75" customHeight="1">
      <c r="A8" s="2" t="s">
        <v>9</v>
      </c>
      <c r="B8" s="3">
        <v>0.4284722222222222</v>
      </c>
      <c r="C8" s="4">
        <v>114</v>
      </c>
      <c r="D8" s="2" t="s">
        <v>10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15</v>
      </c>
      <c r="J8" s="2">
        <v>173</v>
      </c>
      <c r="K8" s="23">
        <f t="shared" si="0"/>
        <v>0.6653846153846154</v>
      </c>
      <c r="L8" s="18">
        <v>61</v>
      </c>
      <c r="M8" s="26">
        <v>7</v>
      </c>
    </row>
    <row r="9" spans="1:15" ht="39.75" customHeight="1">
      <c r="A9" s="2" t="s">
        <v>9</v>
      </c>
      <c r="B9" s="3">
        <v>0.41944444444444445</v>
      </c>
      <c r="C9" s="4">
        <v>112</v>
      </c>
      <c r="D9" s="2" t="s">
        <v>10</v>
      </c>
      <c r="E9" s="2" t="s">
        <v>60</v>
      </c>
      <c r="F9" s="2" t="s">
        <v>61</v>
      </c>
      <c r="G9" s="2" t="s">
        <v>62</v>
      </c>
      <c r="H9" s="2" t="s">
        <v>42</v>
      </c>
      <c r="I9" s="2" t="s">
        <v>63</v>
      </c>
      <c r="J9" s="2">
        <v>172</v>
      </c>
      <c r="K9" s="23">
        <f t="shared" si="0"/>
        <v>0.6615384615384615</v>
      </c>
      <c r="L9" s="18">
        <v>61</v>
      </c>
      <c r="M9" s="26">
        <v>8</v>
      </c>
      <c r="O9" t="s">
        <v>446</v>
      </c>
    </row>
    <row r="10" spans="1:13" ht="39.75" customHeight="1">
      <c r="A10" s="2" t="s">
        <v>9</v>
      </c>
      <c r="B10" s="3">
        <v>0.43333333333333335</v>
      </c>
      <c r="C10" s="4">
        <v>115</v>
      </c>
      <c r="D10" s="2" t="s">
        <v>10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15</v>
      </c>
      <c r="J10" s="2">
        <v>171.5</v>
      </c>
      <c r="K10" s="23">
        <f t="shared" si="0"/>
        <v>0.6596153846153846</v>
      </c>
      <c r="L10" s="18">
        <v>60.5</v>
      </c>
      <c r="M10" s="26">
        <v>9</v>
      </c>
    </row>
    <row r="11" spans="1:13" ht="39.75" customHeight="1">
      <c r="A11" s="2" t="s">
        <v>9</v>
      </c>
      <c r="B11" s="3">
        <v>0.40625</v>
      </c>
      <c r="C11" s="4">
        <v>109</v>
      </c>
      <c r="D11" s="2" t="s">
        <v>10</v>
      </c>
      <c r="E11" s="2" t="s">
        <v>47</v>
      </c>
      <c r="F11" s="2" t="s">
        <v>48</v>
      </c>
      <c r="G11" s="2" t="s">
        <v>49</v>
      </c>
      <c r="H11" s="2" t="s">
        <v>24</v>
      </c>
      <c r="I11" s="2" t="s">
        <v>50</v>
      </c>
      <c r="J11" s="2">
        <v>170.5</v>
      </c>
      <c r="K11" s="23">
        <f t="shared" si="0"/>
        <v>0.6557692307692308</v>
      </c>
      <c r="L11" s="18">
        <v>60</v>
      </c>
      <c r="M11" s="26">
        <v>10</v>
      </c>
    </row>
    <row r="12" spans="1:13" ht="39.75" customHeight="1">
      <c r="A12" s="2" t="s">
        <v>9</v>
      </c>
      <c r="B12" s="3">
        <v>0.38819444444444445</v>
      </c>
      <c r="C12" s="4">
        <v>105</v>
      </c>
      <c r="D12" s="2" t="s">
        <v>10</v>
      </c>
      <c r="E12" s="2" t="s">
        <v>30</v>
      </c>
      <c r="F12" s="2" t="s">
        <v>31</v>
      </c>
      <c r="G12" s="2" t="s">
        <v>32</v>
      </c>
      <c r="H12" s="2" t="s">
        <v>33</v>
      </c>
      <c r="I12" s="2" t="s">
        <v>34</v>
      </c>
      <c r="J12" s="2">
        <v>169</v>
      </c>
      <c r="K12" s="23">
        <f t="shared" si="0"/>
        <v>0.65</v>
      </c>
      <c r="L12" s="18">
        <v>60.5</v>
      </c>
      <c r="M12" s="26">
        <v>11</v>
      </c>
    </row>
    <row r="13" spans="1:13" ht="39.75" customHeight="1">
      <c r="A13" s="2" t="s">
        <v>9</v>
      </c>
      <c r="B13" s="3">
        <v>0.39305555555555555</v>
      </c>
      <c r="C13" s="4">
        <v>106</v>
      </c>
      <c r="D13" s="2" t="s">
        <v>10</v>
      </c>
      <c r="E13" s="2" t="s">
        <v>35</v>
      </c>
      <c r="F13" s="2" t="s">
        <v>36</v>
      </c>
      <c r="G13" s="2" t="s">
        <v>37</v>
      </c>
      <c r="H13" s="2" t="s">
        <v>38</v>
      </c>
      <c r="I13" s="2" t="s">
        <v>15</v>
      </c>
      <c r="J13" s="2">
        <v>166</v>
      </c>
      <c r="K13" s="23">
        <f t="shared" si="0"/>
        <v>0.6384615384615384</v>
      </c>
      <c r="L13" s="18">
        <v>60.5</v>
      </c>
      <c r="M13" s="26">
        <v>12</v>
      </c>
    </row>
    <row r="14" spans="1:13" ht="39.75" customHeight="1">
      <c r="A14" s="2" t="s">
        <v>9</v>
      </c>
      <c r="B14" s="3">
        <v>0.4423611111111111</v>
      </c>
      <c r="C14" s="4">
        <v>117</v>
      </c>
      <c r="D14" s="2" t="s">
        <v>10</v>
      </c>
      <c r="E14" s="2" t="s">
        <v>452</v>
      </c>
      <c r="F14" s="2" t="s">
        <v>453</v>
      </c>
      <c r="G14" s="2" t="s">
        <v>454</v>
      </c>
      <c r="H14" s="2" t="s">
        <v>24</v>
      </c>
      <c r="I14" s="2" t="s">
        <v>79</v>
      </c>
      <c r="J14" s="2">
        <v>166</v>
      </c>
      <c r="K14" s="23">
        <f t="shared" si="0"/>
        <v>0.6384615384615384</v>
      </c>
      <c r="L14" s="18">
        <v>59</v>
      </c>
      <c r="M14" s="26">
        <v>13</v>
      </c>
    </row>
    <row r="15" spans="1:13" ht="39.75" customHeight="1">
      <c r="A15" s="2" t="s">
        <v>9</v>
      </c>
      <c r="B15" s="3">
        <v>0.37916666666666665</v>
      </c>
      <c r="C15" s="4">
        <v>103</v>
      </c>
      <c r="D15" s="2" t="s">
        <v>10</v>
      </c>
      <c r="E15" s="2" t="s">
        <v>21</v>
      </c>
      <c r="F15" s="2" t="s">
        <v>22</v>
      </c>
      <c r="G15" s="2" t="s">
        <v>23</v>
      </c>
      <c r="H15" s="2" t="s">
        <v>24</v>
      </c>
      <c r="I15" s="2" t="s">
        <v>25</v>
      </c>
      <c r="J15" s="2">
        <v>163.5</v>
      </c>
      <c r="K15" s="23">
        <f t="shared" si="0"/>
        <v>0.6288461538461538</v>
      </c>
      <c r="L15" s="18">
        <v>59</v>
      </c>
      <c r="M15" s="26">
        <v>14</v>
      </c>
    </row>
    <row r="16" spans="1:13" ht="39.75" customHeight="1">
      <c r="A16" s="2" t="s">
        <v>9</v>
      </c>
      <c r="B16" s="3">
        <v>0.42430555555555555</v>
      </c>
      <c r="C16" s="4">
        <v>113</v>
      </c>
      <c r="D16" s="2" t="s">
        <v>10</v>
      </c>
      <c r="E16" s="2" t="s">
        <v>64</v>
      </c>
      <c r="F16" s="2" t="s">
        <v>65</v>
      </c>
      <c r="G16" s="2" t="s">
        <v>66</v>
      </c>
      <c r="H16" s="2" t="s">
        <v>45</v>
      </c>
      <c r="I16" s="2" t="s">
        <v>67</v>
      </c>
      <c r="J16" s="2">
        <v>159.5</v>
      </c>
      <c r="K16" s="23">
        <f t="shared" si="0"/>
        <v>0.6134615384615385</v>
      </c>
      <c r="L16" s="18">
        <v>57.5</v>
      </c>
      <c r="M16" s="26">
        <v>15</v>
      </c>
    </row>
    <row r="17" spans="1:13" ht="39.75" customHeight="1">
      <c r="A17" s="2" t="s">
        <v>9</v>
      </c>
      <c r="B17" s="3">
        <v>0.3840277777777778</v>
      </c>
      <c r="C17" s="4">
        <v>104</v>
      </c>
      <c r="D17" s="2" t="s">
        <v>10</v>
      </c>
      <c r="E17" s="2" t="s">
        <v>26</v>
      </c>
      <c r="F17" s="2" t="s">
        <v>27</v>
      </c>
      <c r="G17" s="2" t="s">
        <v>28</v>
      </c>
      <c r="H17" s="2" t="s">
        <v>29</v>
      </c>
      <c r="I17" s="2" t="s">
        <v>15</v>
      </c>
      <c r="J17" s="2">
        <v>152</v>
      </c>
      <c r="K17" s="23">
        <f t="shared" si="0"/>
        <v>0.5846153846153846</v>
      </c>
      <c r="L17" s="18">
        <v>56.5</v>
      </c>
      <c r="M17" s="26">
        <v>16</v>
      </c>
    </row>
    <row r="18" spans="1:13" ht="39.75" customHeight="1">
      <c r="A18" s="2" t="s">
        <v>9</v>
      </c>
      <c r="B18" s="3">
        <v>0.3701388888888889</v>
      </c>
      <c r="C18" s="4">
        <v>101</v>
      </c>
      <c r="D18" s="2" t="s">
        <v>10</v>
      </c>
      <c r="E18" s="2" t="s">
        <v>11</v>
      </c>
      <c r="F18" s="2" t="s">
        <v>12</v>
      </c>
      <c r="G18" s="2" t="s">
        <v>13</v>
      </c>
      <c r="H18" s="2" t="s">
        <v>14</v>
      </c>
      <c r="I18" s="2" t="s">
        <v>15</v>
      </c>
      <c r="J18" s="2" t="s">
        <v>429</v>
      </c>
      <c r="K18" s="23"/>
      <c r="L18" s="18"/>
      <c r="M18" s="26"/>
    </row>
    <row r="19" spans="1:13" ht="39.75" customHeight="1">
      <c r="A19" s="2" t="s">
        <v>80</v>
      </c>
      <c r="B19" s="3">
        <v>0.375</v>
      </c>
      <c r="C19" s="4">
        <v>120</v>
      </c>
      <c r="D19" s="2" t="s">
        <v>81</v>
      </c>
      <c r="E19" s="2" t="s">
        <v>82</v>
      </c>
      <c r="F19" s="2" t="s">
        <v>83</v>
      </c>
      <c r="G19" s="2" t="s">
        <v>84</v>
      </c>
      <c r="H19" s="2" t="s">
        <v>24</v>
      </c>
      <c r="I19" s="2" t="s">
        <v>25</v>
      </c>
      <c r="J19" s="2">
        <v>180</v>
      </c>
      <c r="K19" s="23">
        <f aca="true" t="shared" si="1" ref="K19:K34">J19/260</f>
        <v>0.6923076923076923</v>
      </c>
      <c r="L19" s="18">
        <v>56</v>
      </c>
      <c r="M19" s="26">
        <v>1</v>
      </c>
    </row>
    <row r="20" spans="1:13" ht="39.75" customHeight="1">
      <c r="A20" s="2" t="s">
        <v>80</v>
      </c>
      <c r="B20" s="3">
        <v>0.39305555555555555</v>
      </c>
      <c r="C20" s="4">
        <v>124</v>
      </c>
      <c r="D20" s="2" t="s">
        <v>81</v>
      </c>
      <c r="E20" s="2" t="s">
        <v>92</v>
      </c>
      <c r="F20" s="2" t="s">
        <v>93</v>
      </c>
      <c r="G20" s="2" t="s">
        <v>94</v>
      </c>
      <c r="H20" s="2" t="s">
        <v>45</v>
      </c>
      <c r="I20" s="2" t="s">
        <v>46</v>
      </c>
      <c r="J20" s="2">
        <v>178.5</v>
      </c>
      <c r="K20" s="23">
        <f t="shared" si="1"/>
        <v>0.6865384615384615</v>
      </c>
      <c r="L20" s="18">
        <v>55</v>
      </c>
      <c r="M20" s="26">
        <v>2</v>
      </c>
    </row>
    <row r="21" spans="1:13" ht="39.75" customHeight="1">
      <c r="A21" s="2" t="s">
        <v>80</v>
      </c>
      <c r="B21" s="3">
        <v>0.43333333333333335</v>
      </c>
      <c r="C21" s="4">
        <v>133</v>
      </c>
      <c r="D21" s="2" t="s">
        <v>81</v>
      </c>
      <c r="E21" s="2" t="s">
        <v>118</v>
      </c>
      <c r="F21" s="2" t="s">
        <v>119</v>
      </c>
      <c r="G21" s="2" t="s">
        <v>120</v>
      </c>
      <c r="H21" s="2" t="s">
        <v>54</v>
      </c>
      <c r="I21" s="2" t="s">
        <v>55</v>
      </c>
      <c r="J21" s="2">
        <v>178</v>
      </c>
      <c r="K21" s="23">
        <f t="shared" si="1"/>
        <v>0.6846153846153846</v>
      </c>
      <c r="L21" s="18">
        <v>56</v>
      </c>
      <c r="M21" s="26">
        <v>3</v>
      </c>
    </row>
    <row r="22" spans="1:13" ht="39.75" customHeight="1">
      <c r="A22" s="2" t="s">
        <v>80</v>
      </c>
      <c r="B22" s="3">
        <v>0.37916666666666665</v>
      </c>
      <c r="C22" s="4">
        <v>121</v>
      </c>
      <c r="D22" s="2" t="s">
        <v>81</v>
      </c>
      <c r="E22" s="2" t="s">
        <v>85</v>
      </c>
      <c r="F22" s="2" t="s">
        <v>86</v>
      </c>
      <c r="G22" s="2" t="s">
        <v>87</v>
      </c>
      <c r="H22" s="2" t="s">
        <v>33</v>
      </c>
      <c r="I22" s="2" t="s">
        <v>34</v>
      </c>
      <c r="J22" s="2">
        <v>177</v>
      </c>
      <c r="K22" s="23">
        <f t="shared" si="1"/>
        <v>0.6807692307692308</v>
      </c>
      <c r="L22" s="18">
        <v>55</v>
      </c>
      <c r="M22" s="26">
        <v>4</v>
      </c>
    </row>
    <row r="23" spans="1:13" ht="39.75" customHeight="1">
      <c r="A23" s="2" t="s">
        <v>80</v>
      </c>
      <c r="B23" s="3">
        <v>0.40208333333333335</v>
      </c>
      <c r="C23" s="4">
        <v>126</v>
      </c>
      <c r="D23" s="2" t="s">
        <v>81</v>
      </c>
      <c r="E23" s="2" t="s">
        <v>97</v>
      </c>
      <c r="F23" s="2" t="s">
        <v>98</v>
      </c>
      <c r="G23" s="2" t="s">
        <v>99</v>
      </c>
      <c r="H23" s="2" t="s">
        <v>29</v>
      </c>
      <c r="I23" s="2" t="s">
        <v>15</v>
      </c>
      <c r="J23" s="2">
        <v>175</v>
      </c>
      <c r="K23" s="23">
        <f t="shared" si="1"/>
        <v>0.6730769230769231</v>
      </c>
      <c r="L23" s="18">
        <v>54</v>
      </c>
      <c r="M23" s="26">
        <v>5</v>
      </c>
    </row>
    <row r="24" spans="1:13" ht="39.75" customHeight="1">
      <c r="A24" s="2" t="s">
        <v>80</v>
      </c>
      <c r="B24" s="3">
        <v>0.4375</v>
      </c>
      <c r="C24" s="4">
        <v>134</v>
      </c>
      <c r="D24" s="2" t="s">
        <v>81</v>
      </c>
      <c r="E24" s="2" t="s">
        <v>121</v>
      </c>
      <c r="F24" s="2" t="s">
        <v>122</v>
      </c>
      <c r="G24" s="2" t="s">
        <v>123</v>
      </c>
      <c r="H24" s="2" t="s">
        <v>38</v>
      </c>
      <c r="I24" s="2" t="s">
        <v>79</v>
      </c>
      <c r="J24" s="2">
        <v>174.5</v>
      </c>
      <c r="K24" s="23">
        <f t="shared" si="1"/>
        <v>0.6711538461538461</v>
      </c>
      <c r="L24" s="18">
        <v>54</v>
      </c>
      <c r="M24" s="26">
        <v>6</v>
      </c>
    </row>
    <row r="25" spans="1:13" ht="39.75" customHeight="1">
      <c r="A25" s="2" t="s">
        <v>80</v>
      </c>
      <c r="B25" s="3">
        <v>0.3972222222222222</v>
      </c>
      <c r="C25" s="4">
        <v>125</v>
      </c>
      <c r="D25" s="2" t="s">
        <v>81</v>
      </c>
      <c r="E25" s="2" t="s">
        <v>68</v>
      </c>
      <c r="F25" s="2" t="s">
        <v>95</v>
      </c>
      <c r="G25" s="2" t="s">
        <v>96</v>
      </c>
      <c r="H25" s="2" t="s">
        <v>38</v>
      </c>
      <c r="I25" s="2" t="s">
        <v>15</v>
      </c>
      <c r="J25" s="2">
        <v>174</v>
      </c>
      <c r="K25" s="23">
        <f t="shared" si="1"/>
        <v>0.6692307692307692</v>
      </c>
      <c r="L25" s="18">
        <v>55</v>
      </c>
      <c r="M25" s="26">
        <f>RANK(J25,$J$19:$J$34,0)</f>
        <v>7</v>
      </c>
    </row>
    <row r="26" spans="1:13" ht="39.75" customHeight="1">
      <c r="A26" s="2" t="s">
        <v>80</v>
      </c>
      <c r="B26" s="3">
        <v>0.3840277777777778</v>
      </c>
      <c r="C26" s="4">
        <v>122</v>
      </c>
      <c r="D26" s="2" t="s">
        <v>81</v>
      </c>
      <c r="E26" s="2" t="s">
        <v>88</v>
      </c>
      <c r="F26" s="2" t="s">
        <v>89</v>
      </c>
      <c r="G26" s="13" t="s">
        <v>186</v>
      </c>
      <c r="H26" s="2" t="s">
        <v>42</v>
      </c>
      <c r="I26" s="2" t="s">
        <v>20</v>
      </c>
      <c r="J26" s="2">
        <v>174</v>
      </c>
      <c r="K26" s="23">
        <f t="shared" si="1"/>
        <v>0.6692307692307692</v>
      </c>
      <c r="L26" s="18">
        <v>53</v>
      </c>
      <c r="M26" s="26">
        <v>8</v>
      </c>
    </row>
    <row r="27" spans="1:13" ht="39.75" customHeight="1">
      <c r="A27" s="2" t="s">
        <v>80</v>
      </c>
      <c r="B27" s="3">
        <v>0.38819444444444445</v>
      </c>
      <c r="C27" s="4">
        <v>123</v>
      </c>
      <c r="D27" s="2" t="s">
        <v>81</v>
      </c>
      <c r="E27" s="2" t="s">
        <v>90</v>
      </c>
      <c r="F27" s="2" t="s">
        <v>91</v>
      </c>
      <c r="G27" s="13" t="s">
        <v>442</v>
      </c>
      <c r="H27" s="2" t="s">
        <v>54</v>
      </c>
      <c r="I27" s="2" t="s">
        <v>20</v>
      </c>
      <c r="J27" s="2">
        <v>172</v>
      </c>
      <c r="K27" s="23">
        <f t="shared" si="1"/>
        <v>0.6615384615384615</v>
      </c>
      <c r="L27" s="18">
        <v>53</v>
      </c>
      <c r="M27" s="26">
        <v>9</v>
      </c>
    </row>
    <row r="28" spans="1:13" ht="39.75" customHeight="1">
      <c r="A28" s="2" t="s">
        <v>80</v>
      </c>
      <c r="B28" s="3">
        <v>0.41944444444444445</v>
      </c>
      <c r="C28" s="4">
        <v>130</v>
      </c>
      <c r="D28" s="2" t="s">
        <v>81</v>
      </c>
      <c r="E28" s="2" t="s">
        <v>110</v>
      </c>
      <c r="F28" s="2" t="s">
        <v>111</v>
      </c>
      <c r="G28" s="2" t="s">
        <v>112</v>
      </c>
      <c r="H28" s="2" t="s">
        <v>24</v>
      </c>
      <c r="I28" s="2" t="s">
        <v>50</v>
      </c>
      <c r="J28" s="2">
        <v>172</v>
      </c>
      <c r="K28" s="23">
        <f t="shared" si="1"/>
        <v>0.6615384615384615</v>
      </c>
      <c r="L28" s="18">
        <v>53</v>
      </c>
      <c r="M28" s="26">
        <v>9</v>
      </c>
    </row>
    <row r="29" spans="1:13" ht="39.75" customHeight="1">
      <c r="A29" s="2" t="s">
        <v>80</v>
      </c>
      <c r="B29" s="3">
        <v>0.4423611111111111</v>
      </c>
      <c r="C29" s="4">
        <v>135</v>
      </c>
      <c r="D29" s="2" t="s">
        <v>81</v>
      </c>
      <c r="E29" s="2" t="s">
        <v>124</v>
      </c>
      <c r="F29" s="2" t="s">
        <v>125</v>
      </c>
      <c r="G29" s="2" t="s">
        <v>126</v>
      </c>
      <c r="H29" s="2" t="s">
        <v>14</v>
      </c>
      <c r="I29" s="2" t="s">
        <v>15</v>
      </c>
      <c r="J29" s="2">
        <v>171</v>
      </c>
      <c r="K29" s="23">
        <f t="shared" si="1"/>
        <v>0.6576923076923077</v>
      </c>
      <c r="L29" s="18">
        <v>53</v>
      </c>
      <c r="M29" s="26">
        <v>11</v>
      </c>
    </row>
    <row r="30" spans="1:13" ht="39.75" customHeight="1">
      <c r="A30" s="2" t="s">
        <v>80</v>
      </c>
      <c r="B30" s="3">
        <v>0.42430555555555555</v>
      </c>
      <c r="C30" s="4">
        <v>131</v>
      </c>
      <c r="D30" s="2" t="s">
        <v>81</v>
      </c>
      <c r="E30" s="2" t="s">
        <v>113</v>
      </c>
      <c r="F30" s="2" t="s">
        <v>114</v>
      </c>
      <c r="G30" s="2" t="s">
        <v>115</v>
      </c>
      <c r="H30" s="2" t="s">
        <v>71</v>
      </c>
      <c r="I30" s="2" t="s">
        <v>15</v>
      </c>
      <c r="J30" s="2">
        <v>168.5</v>
      </c>
      <c r="K30" s="23">
        <f t="shared" si="1"/>
        <v>0.6480769230769231</v>
      </c>
      <c r="L30" s="18">
        <v>53</v>
      </c>
      <c r="M30" s="26">
        <v>12</v>
      </c>
    </row>
    <row r="31" spans="1:13" ht="39.75" customHeight="1">
      <c r="A31" s="2" t="s">
        <v>80</v>
      </c>
      <c r="B31" s="3">
        <v>0.41041666666666665</v>
      </c>
      <c r="C31" s="4">
        <v>128</v>
      </c>
      <c r="D31" s="2" t="s">
        <v>81</v>
      </c>
      <c r="E31" s="2" t="s">
        <v>104</v>
      </c>
      <c r="F31" s="2" t="s">
        <v>105</v>
      </c>
      <c r="G31" s="2" t="s">
        <v>106</v>
      </c>
      <c r="H31" s="2" t="s">
        <v>33</v>
      </c>
      <c r="I31" s="2" t="s">
        <v>59</v>
      </c>
      <c r="J31" s="2">
        <v>168.5</v>
      </c>
      <c r="K31" s="23">
        <f t="shared" si="1"/>
        <v>0.6480769230769231</v>
      </c>
      <c r="L31" s="18">
        <v>52</v>
      </c>
      <c r="M31" s="26">
        <v>13</v>
      </c>
    </row>
    <row r="32" spans="1:13" ht="39.75" customHeight="1">
      <c r="A32" s="2" t="s">
        <v>80</v>
      </c>
      <c r="B32" s="3">
        <v>0.4284722222222222</v>
      </c>
      <c r="C32" s="4">
        <v>132</v>
      </c>
      <c r="D32" s="2" t="s">
        <v>81</v>
      </c>
      <c r="E32" s="2" t="s">
        <v>26</v>
      </c>
      <c r="F32" s="2" t="s">
        <v>116</v>
      </c>
      <c r="G32" s="2" t="s">
        <v>117</v>
      </c>
      <c r="H32" s="2" t="s">
        <v>75</v>
      </c>
      <c r="I32" s="2" t="s">
        <v>15</v>
      </c>
      <c r="J32" s="2">
        <v>168</v>
      </c>
      <c r="K32" s="23">
        <f t="shared" si="1"/>
        <v>0.6461538461538462</v>
      </c>
      <c r="L32" s="18">
        <v>52</v>
      </c>
      <c r="M32" s="26">
        <v>14</v>
      </c>
    </row>
    <row r="33" spans="1:13" ht="39.75" customHeight="1">
      <c r="A33" s="2" t="s">
        <v>80</v>
      </c>
      <c r="B33" s="3">
        <v>0.4152777777777778</v>
      </c>
      <c r="C33" s="4">
        <v>129</v>
      </c>
      <c r="D33" s="2" t="s">
        <v>81</v>
      </c>
      <c r="E33" s="2" t="s">
        <v>371</v>
      </c>
      <c r="F33" s="2" t="s">
        <v>372</v>
      </c>
      <c r="G33" s="2" t="s">
        <v>450</v>
      </c>
      <c r="H33" s="2" t="s">
        <v>45</v>
      </c>
      <c r="I33" s="2" t="s">
        <v>67</v>
      </c>
      <c r="J33" s="2">
        <v>166</v>
      </c>
      <c r="K33" s="23">
        <f t="shared" si="1"/>
        <v>0.6384615384615384</v>
      </c>
      <c r="L33" s="18">
        <v>52</v>
      </c>
      <c r="M33" s="26">
        <v>15</v>
      </c>
    </row>
    <row r="34" spans="1:13" ht="39.75" customHeight="1">
      <c r="A34" s="2" t="s">
        <v>80</v>
      </c>
      <c r="B34" s="3">
        <v>0.40625</v>
      </c>
      <c r="C34" s="4">
        <v>127</v>
      </c>
      <c r="D34" s="2" t="s">
        <v>81</v>
      </c>
      <c r="E34" s="2" t="s">
        <v>100</v>
      </c>
      <c r="F34" s="2" t="s">
        <v>101</v>
      </c>
      <c r="G34" s="2" t="s">
        <v>102</v>
      </c>
      <c r="H34" s="2" t="s">
        <v>42</v>
      </c>
      <c r="I34" s="2" t="s">
        <v>103</v>
      </c>
      <c r="J34" s="2">
        <v>156</v>
      </c>
      <c r="K34" s="23">
        <f t="shared" si="1"/>
        <v>0.6</v>
      </c>
      <c r="L34" s="18">
        <v>50</v>
      </c>
      <c r="M34" s="26">
        <v>16</v>
      </c>
    </row>
    <row r="35" spans="1:13" ht="39.75" customHeight="1">
      <c r="A35" s="2" t="s">
        <v>127</v>
      </c>
      <c r="B35" s="3">
        <v>0.38819444444444445</v>
      </c>
      <c r="C35" s="4">
        <v>143</v>
      </c>
      <c r="D35" s="2" t="s">
        <v>128</v>
      </c>
      <c r="E35" s="13" t="s">
        <v>97</v>
      </c>
      <c r="F35" s="13" t="s">
        <v>185</v>
      </c>
      <c r="G35" s="13" t="s">
        <v>425</v>
      </c>
      <c r="H35" s="2" t="s">
        <v>42</v>
      </c>
      <c r="I35" s="2" t="s">
        <v>20</v>
      </c>
      <c r="J35" s="2">
        <v>177.5</v>
      </c>
      <c r="K35" s="23">
        <f aca="true" t="shared" si="2" ref="K35:K50">J35/240</f>
        <v>0.7395833333333334</v>
      </c>
      <c r="L35" s="18">
        <v>66</v>
      </c>
      <c r="M35" s="26">
        <v>1</v>
      </c>
    </row>
    <row r="36" spans="1:13" ht="39.75" customHeight="1">
      <c r="A36" s="2" t="s">
        <v>127</v>
      </c>
      <c r="B36" s="3">
        <v>0.37916666666666665</v>
      </c>
      <c r="C36" s="4">
        <v>141</v>
      </c>
      <c r="D36" s="2" t="s">
        <v>128</v>
      </c>
      <c r="E36" s="2" t="s">
        <v>132</v>
      </c>
      <c r="F36" s="2" t="s">
        <v>133</v>
      </c>
      <c r="G36" s="2" t="s">
        <v>134</v>
      </c>
      <c r="H36" s="2" t="s">
        <v>75</v>
      </c>
      <c r="I36" s="2" t="s">
        <v>15</v>
      </c>
      <c r="J36" s="2">
        <v>174.5</v>
      </c>
      <c r="K36" s="23">
        <f t="shared" si="2"/>
        <v>0.7270833333333333</v>
      </c>
      <c r="L36" s="18">
        <v>65.5</v>
      </c>
      <c r="M36" s="26">
        <v>2</v>
      </c>
    </row>
    <row r="37" spans="1:13" ht="39.75" customHeight="1">
      <c r="A37" s="2" t="s">
        <v>127</v>
      </c>
      <c r="B37" s="3">
        <v>0.375</v>
      </c>
      <c r="C37" s="4">
        <v>140</v>
      </c>
      <c r="D37" s="2" t="s">
        <v>128</v>
      </c>
      <c r="E37" s="2" t="s">
        <v>129</v>
      </c>
      <c r="F37" s="2" t="s">
        <v>130</v>
      </c>
      <c r="G37" s="2" t="s">
        <v>131</v>
      </c>
      <c r="H37" s="2" t="s">
        <v>33</v>
      </c>
      <c r="I37" s="2" t="s">
        <v>34</v>
      </c>
      <c r="J37" s="2">
        <v>171.5</v>
      </c>
      <c r="K37" s="23">
        <f t="shared" si="2"/>
        <v>0.7145833333333333</v>
      </c>
      <c r="L37" s="18">
        <v>64</v>
      </c>
      <c r="M37" s="26">
        <v>3</v>
      </c>
    </row>
    <row r="38" spans="1:13" ht="39.75" customHeight="1">
      <c r="A38" s="2" t="s">
        <v>127</v>
      </c>
      <c r="B38" s="3">
        <v>0.43333333333333335</v>
      </c>
      <c r="C38" s="4">
        <v>153</v>
      </c>
      <c r="D38" s="2" t="s">
        <v>128</v>
      </c>
      <c r="E38" s="2" t="s">
        <v>163</v>
      </c>
      <c r="F38" s="2" t="s">
        <v>164</v>
      </c>
      <c r="G38" s="2" t="s">
        <v>165</v>
      </c>
      <c r="H38" s="2" t="s">
        <v>166</v>
      </c>
      <c r="I38" s="2" t="s">
        <v>79</v>
      </c>
      <c r="J38" s="2">
        <v>170</v>
      </c>
      <c r="K38" s="23">
        <f t="shared" si="2"/>
        <v>0.7083333333333334</v>
      </c>
      <c r="L38" s="18">
        <v>62.5</v>
      </c>
      <c r="M38" s="26">
        <v>4</v>
      </c>
    </row>
    <row r="39" spans="1:13" ht="39.75" customHeight="1">
      <c r="A39" s="2" t="s">
        <v>127</v>
      </c>
      <c r="B39" s="3">
        <v>0.3840277777777778</v>
      </c>
      <c r="C39" s="4">
        <v>142</v>
      </c>
      <c r="D39" s="2" t="s">
        <v>128</v>
      </c>
      <c r="E39" s="2" t="s">
        <v>135</v>
      </c>
      <c r="F39" s="2" t="s">
        <v>119</v>
      </c>
      <c r="G39" s="2" t="s">
        <v>136</v>
      </c>
      <c r="H39" s="2" t="s">
        <v>54</v>
      </c>
      <c r="I39" s="2" t="s">
        <v>20</v>
      </c>
      <c r="J39" s="2">
        <v>163.5</v>
      </c>
      <c r="K39" s="23">
        <f t="shared" si="2"/>
        <v>0.68125</v>
      </c>
      <c r="L39" s="18">
        <v>61.5</v>
      </c>
      <c r="M39" s="26">
        <v>5</v>
      </c>
    </row>
    <row r="40" spans="1:13" ht="39.75" customHeight="1">
      <c r="A40" s="2" t="s">
        <v>127</v>
      </c>
      <c r="B40" s="3">
        <v>0.41041666666666665</v>
      </c>
      <c r="C40" s="4">
        <v>148</v>
      </c>
      <c r="D40" s="2" t="s">
        <v>128</v>
      </c>
      <c r="E40" s="2" t="s">
        <v>149</v>
      </c>
      <c r="F40" s="2" t="s">
        <v>150</v>
      </c>
      <c r="G40" s="2" t="s">
        <v>151</v>
      </c>
      <c r="H40" s="2" t="s">
        <v>42</v>
      </c>
      <c r="I40" s="2" t="s">
        <v>63</v>
      </c>
      <c r="J40" s="2">
        <v>163</v>
      </c>
      <c r="K40" s="23">
        <f t="shared" si="2"/>
        <v>0.6791666666666667</v>
      </c>
      <c r="L40" s="18">
        <v>61.5</v>
      </c>
      <c r="M40" s="26">
        <v>6</v>
      </c>
    </row>
    <row r="41" spans="1:13" ht="39.75" customHeight="1">
      <c r="A41" s="2" t="s">
        <v>127</v>
      </c>
      <c r="B41" s="3">
        <v>0.40208333333333335</v>
      </c>
      <c r="C41" s="4">
        <v>146</v>
      </c>
      <c r="D41" s="2" t="s">
        <v>128</v>
      </c>
      <c r="E41" s="2" t="s">
        <v>43</v>
      </c>
      <c r="F41" s="2" t="s">
        <v>145</v>
      </c>
      <c r="G41" s="2" t="s">
        <v>146</v>
      </c>
      <c r="H41" s="2" t="s">
        <v>71</v>
      </c>
      <c r="I41" s="2" t="s">
        <v>15</v>
      </c>
      <c r="J41" s="2">
        <v>163</v>
      </c>
      <c r="K41" s="23">
        <f t="shared" si="2"/>
        <v>0.6791666666666667</v>
      </c>
      <c r="L41" s="18">
        <v>60.5</v>
      </c>
      <c r="M41" s="26">
        <v>7</v>
      </c>
    </row>
    <row r="42" spans="1:13" ht="39.75" customHeight="1">
      <c r="A42" s="2" t="s">
        <v>127</v>
      </c>
      <c r="B42" s="3">
        <v>0.39305555555555555</v>
      </c>
      <c r="C42" s="4">
        <v>144</v>
      </c>
      <c r="D42" s="2" t="s">
        <v>128</v>
      </c>
      <c r="E42" s="2" t="s">
        <v>43</v>
      </c>
      <c r="F42" s="2" t="s">
        <v>140</v>
      </c>
      <c r="G42" s="2" t="s">
        <v>141</v>
      </c>
      <c r="H42" s="2" t="s">
        <v>45</v>
      </c>
      <c r="I42" s="2" t="s">
        <v>46</v>
      </c>
      <c r="J42" s="2">
        <v>162.5</v>
      </c>
      <c r="K42" s="23">
        <f t="shared" si="2"/>
        <v>0.6770833333333334</v>
      </c>
      <c r="L42" s="18">
        <v>61.5</v>
      </c>
      <c r="M42" s="26">
        <v>8</v>
      </c>
    </row>
    <row r="43" spans="1:13" ht="39.75" customHeight="1">
      <c r="A43" s="2" t="s">
        <v>127</v>
      </c>
      <c r="B43" s="3">
        <v>0.4375</v>
      </c>
      <c r="C43" s="4">
        <v>154</v>
      </c>
      <c r="D43" s="2" t="s">
        <v>128</v>
      </c>
      <c r="E43" s="2" t="s">
        <v>16</v>
      </c>
      <c r="F43" s="2" t="s">
        <v>17</v>
      </c>
      <c r="G43" s="2" t="s">
        <v>167</v>
      </c>
      <c r="H43" s="2" t="s">
        <v>54</v>
      </c>
      <c r="I43" s="2" t="s">
        <v>55</v>
      </c>
      <c r="J43" s="2">
        <v>162.5</v>
      </c>
      <c r="K43" s="23">
        <f t="shared" si="2"/>
        <v>0.6770833333333334</v>
      </c>
      <c r="L43" s="18">
        <v>60</v>
      </c>
      <c r="M43" s="26">
        <v>9</v>
      </c>
    </row>
    <row r="44" spans="1:13" ht="39.75" customHeight="1">
      <c r="A44" s="2" t="s">
        <v>127</v>
      </c>
      <c r="B44" s="3">
        <v>0.41944444444444445</v>
      </c>
      <c r="C44" s="4">
        <v>150</v>
      </c>
      <c r="D44" s="2" t="s">
        <v>128</v>
      </c>
      <c r="E44" s="2" t="s">
        <v>154</v>
      </c>
      <c r="F44" s="2" t="s">
        <v>155</v>
      </c>
      <c r="G44" s="2" t="s">
        <v>156</v>
      </c>
      <c r="H44" s="2" t="s">
        <v>33</v>
      </c>
      <c r="I44" s="2" t="s">
        <v>59</v>
      </c>
      <c r="J44" s="2">
        <v>162.5</v>
      </c>
      <c r="K44" s="23">
        <f t="shared" si="2"/>
        <v>0.6770833333333334</v>
      </c>
      <c r="L44" s="18">
        <v>59.5</v>
      </c>
      <c r="M44" s="26">
        <v>10</v>
      </c>
    </row>
    <row r="45" spans="1:13" ht="39.75" customHeight="1">
      <c r="A45" s="2" t="s">
        <v>127</v>
      </c>
      <c r="B45" s="3">
        <v>0.40625</v>
      </c>
      <c r="C45" s="4">
        <v>147</v>
      </c>
      <c r="D45" s="2" t="s">
        <v>128</v>
      </c>
      <c r="E45" s="2" t="s">
        <v>147</v>
      </c>
      <c r="F45" s="2" t="s">
        <v>122</v>
      </c>
      <c r="G45" s="2" t="s">
        <v>148</v>
      </c>
      <c r="H45" s="2" t="s">
        <v>38</v>
      </c>
      <c r="I45" s="2" t="s">
        <v>15</v>
      </c>
      <c r="J45" s="2">
        <v>162</v>
      </c>
      <c r="K45" s="23">
        <f t="shared" si="2"/>
        <v>0.675</v>
      </c>
      <c r="L45" s="18">
        <v>61</v>
      </c>
      <c r="M45" s="26">
        <v>11</v>
      </c>
    </row>
    <row r="46" spans="1:13" ht="39.75" customHeight="1">
      <c r="A46" s="2" t="s">
        <v>127</v>
      </c>
      <c r="B46" s="3">
        <v>0.4152777777777778</v>
      </c>
      <c r="C46" s="4">
        <v>149</v>
      </c>
      <c r="D46" s="2" t="s">
        <v>128</v>
      </c>
      <c r="E46" s="2" t="s">
        <v>152</v>
      </c>
      <c r="F46" s="2" t="s">
        <v>57</v>
      </c>
      <c r="G46" s="2" t="s">
        <v>153</v>
      </c>
      <c r="H46" s="2" t="s">
        <v>45</v>
      </c>
      <c r="I46" s="2" t="s">
        <v>67</v>
      </c>
      <c r="J46" s="2">
        <v>158.5</v>
      </c>
      <c r="K46" s="23">
        <f t="shared" si="2"/>
        <v>0.6604166666666667</v>
      </c>
      <c r="L46" s="18">
        <v>60.5</v>
      </c>
      <c r="M46" s="26">
        <v>12</v>
      </c>
    </row>
    <row r="47" spans="1:13" ht="39.75" customHeight="1">
      <c r="A47" s="2" t="s">
        <v>127</v>
      </c>
      <c r="B47" s="3">
        <v>0.4284722222222222</v>
      </c>
      <c r="C47" s="4">
        <v>152</v>
      </c>
      <c r="D47" s="2" t="s">
        <v>128</v>
      </c>
      <c r="E47" s="2" t="s">
        <v>160</v>
      </c>
      <c r="F47" s="2" t="s">
        <v>161</v>
      </c>
      <c r="G47" s="2" t="s">
        <v>162</v>
      </c>
      <c r="H47" s="2" t="s">
        <v>24</v>
      </c>
      <c r="I47" s="2" t="s">
        <v>50</v>
      </c>
      <c r="J47" s="2">
        <v>157.5</v>
      </c>
      <c r="K47" s="23">
        <f t="shared" si="2"/>
        <v>0.65625</v>
      </c>
      <c r="L47" s="18">
        <v>59</v>
      </c>
      <c r="M47" s="26">
        <v>13</v>
      </c>
    </row>
    <row r="48" spans="1:13" ht="39.75" customHeight="1">
      <c r="A48" s="2" t="s">
        <v>127</v>
      </c>
      <c r="B48" s="3">
        <v>0.4423611111111111</v>
      </c>
      <c r="C48" s="4">
        <v>155</v>
      </c>
      <c r="D48" s="2" t="s">
        <v>128</v>
      </c>
      <c r="E48" s="2" t="s">
        <v>26</v>
      </c>
      <c r="F48" s="2" t="s">
        <v>168</v>
      </c>
      <c r="G48" s="2" t="s">
        <v>169</v>
      </c>
      <c r="H48" s="2" t="s">
        <v>14</v>
      </c>
      <c r="I48" s="2" t="s">
        <v>15</v>
      </c>
      <c r="J48" s="2">
        <v>157</v>
      </c>
      <c r="K48" s="23">
        <f t="shared" si="2"/>
        <v>0.6541666666666667</v>
      </c>
      <c r="L48" s="18">
        <v>58.5</v>
      </c>
      <c r="M48" s="26">
        <v>14</v>
      </c>
    </row>
    <row r="49" spans="1:13" ht="39.75" customHeight="1">
      <c r="A49" s="2" t="s">
        <v>127</v>
      </c>
      <c r="B49" s="3">
        <v>0.3972222222222222</v>
      </c>
      <c r="C49" s="4">
        <v>145</v>
      </c>
      <c r="D49" s="2" t="s">
        <v>128</v>
      </c>
      <c r="E49" s="2" t="s">
        <v>142</v>
      </c>
      <c r="F49" s="2" t="s">
        <v>143</v>
      </c>
      <c r="G49" s="2" t="s">
        <v>144</v>
      </c>
      <c r="H49" s="2" t="s">
        <v>24</v>
      </c>
      <c r="I49" s="2" t="s">
        <v>25</v>
      </c>
      <c r="J49" s="2">
        <v>154</v>
      </c>
      <c r="K49" s="23">
        <f t="shared" si="2"/>
        <v>0.6416666666666667</v>
      </c>
      <c r="L49" s="18">
        <v>59</v>
      </c>
      <c r="M49" s="26">
        <v>15</v>
      </c>
    </row>
    <row r="50" spans="1:13" ht="39.75" customHeight="1">
      <c r="A50" s="2" t="s">
        <v>127</v>
      </c>
      <c r="B50" s="3">
        <v>0.42430555555555555</v>
      </c>
      <c r="C50" s="4">
        <v>151</v>
      </c>
      <c r="D50" s="2" t="s">
        <v>128</v>
      </c>
      <c r="E50" s="2" t="s">
        <v>157</v>
      </c>
      <c r="F50" s="2" t="s">
        <v>158</v>
      </c>
      <c r="G50" s="2" t="s">
        <v>159</v>
      </c>
      <c r="H50" s="2" t="s">
        <v>29</v>
      </c>
      <c r="I50" s="2" t="s">
        <v>15</v>
      </c>
      <c r="J50" s="2">
        <v>154</v>
      </c>
      <c r="K50" s="23">
        <f t="shared" si="2"/>
        <v>0.6416666666666667</v>
      </c>
      <c r="L50" s="18">
        <v>59</v>
      </c>
      <c r="M50" s="26">
        <v>15</v>
      </c>
    </row>
    <row r="51" spans="1:13" ht="39.75" customHeight="1">
      <c r="A51" s="2" t="s">
        <v>170</v>
      </c>
      <c r="B51" s="3">
        <v>0.4576388888888889</v>
      </c>
      <c r="C51" s="4">
        <v>177</v>
      </c>
      <c r="D51" s="2" t="s">
        <v>171</v>
      </c>
      <c r="E51" s="2" t="s">
        <v>132</v>
      </c>
      <c r="F51" s="2" t="s">
        <v>161</v>
      </c>
      <c r="G51" s="2" t="s">
        <v>208</v>
      </c>
      <c r="H51" s="2" t="s">
        <v>209</v>
      </c>
      <c r="I51" s="2" t="s">
        <v>79</v>
      </c>
      <c r="J51" s="2">
        <v>210.5</v>
      </c>
      <c r="K51" s="23">
        <f aca="true" t="shared" si="3" ref="K51:K67">J51/290</f>
        <v>0.7258620689655172</v>
      </c>
      <c r="L51" s="18">
        <v>58</v>
      </c>
      <c r="M51" s="26">
        <v>1</v>
      </c>
    </row>
    <row r="52" spans="1:13" ht="39.75" customHeight="1">
      <c r="A52" s="2" t="s">
        <v>170</v>
      </c>
      <c r="B52" s="3">
        <v>0.3798611111111111</v>
      </c>
      <c r="C52" s="4">
        <v>161</v>
      </c>
      <c r="D52" s="2" t="s">
        <v>171</v>
      </c>
      <c r="E52" s="2" t="s">
        <v>68</v>
      </c>
      <c r="F52" s="2" t="s">
        <v>175</v>
      </c>
      <c r="G52" s="2" t="s">
        <v>176</v>
      </c>
      <c r="H52" s="2" t="s">
        <v>24</v>
      </c>
      <c r="I52" s="2" t="s">
        <v>25</v>
      </c>
      <c r="J52" s="2">
        <v>206</v>
      </c>
      <c r="K52" s="23">
        <f t="shared" si="3"/>
        <v>0.7103448275862069</v>
      </c>
      <c r="L52" s="18">
        <v>60</v>
      </c>
      <c r="M52" s="26">
        <v>2</v>
      </c>
    </row>
    <row r="53" spans="1:13" ht="39.75" customHeight="1">
      <c r="A53" s="2" t="s">
        <v>170</v>
      </c>
      <c r="B53" s="3">
        <v>0.40902777777777777</v>
      </c>
      <c r="C53" s="4">
        <v>167</v>
      </c>
      <c r="D53" s="2" t="s">
        <v>171</v>
      </c>
      <c r="E53" s="2" t="s">
        <v>187</v>
      </c>
      <c r="F53" s="2" t="s">
        <v>188</v>
      </c>
      <c r="G53" s="2" t="s">
        <v>189</v>
      </c>
      <c r="H53" s="2" t="s">
        <v>45</v>
      </c>
      <c r="I53" s="2" t="s">
        <v>46</v>
      </c>
      <c r="J53" s="2">
        <v>205</v>
      </c>
      <c r="K53" s="23">
        <f t="shared" si="3"/>
        <v>0.7068965517241379</v>
      </c>
      <c r="L53" s="18">
        <v>56</v>
      </c>
      <c r="M53" s="26">
        <v>3</v>
      </c>
    </row>
    <row r="54" spans="1:13" ht="39.75" customHeight="1">
      <c r="A54" s="2" t="s">
        <v>170</v>
      </c>
      <c r="B54" s="3">
        <v>0.4284722222222222</v>
      </c>
      <c r="C54" s="4">
        <v>171</v>
      </c>
      <c r="D54" s="2" t="s">
        <v>171</v>
      </c>
      <c r="E54" s="2" t="s">
        <v>195</v>
      </c>
      <c r="F54" s="2" t="s">
        <v>196</v>
      </c>
      <c r="G54" s="2" t="s">
        <v>197</v>
      </c>
      <c r="H54" s="2" t="s">
        <v>71</v>
      </c>
      <c r="I54" s="2" t="s">
        <v>15</v>
      </c>
      <c r="J54" s="2">
        <v>204</v>
      </c>
      <c r="K54" s="23">
        <f t="shared" si="3"/>
        <v>0.7034482758620689</v>
      </c>
      <c r="L54" s="18">
        <v>56</v>
      </c>
      <c r="M54" s="26">
        <v>4</v>
      </c>
    </row>
    <row r="55" spans="1:13" ht="39.75" customHeight="1">
      <c r="A55" s="2" t="s">
        <v>170</v>
      </c>
      <c r="B55" s="3">
        <v>0.375</v>
      </c>
      <c r="C55" s="4">
        <v>160</v>
      </c>
      <c r="D55" s="2" t="s">
        <v>171</v>
      </c>
      <c r="E55" s="2" t="s">
        <v>172</v>
      </c>
      <c r="F55" s="2" t="s">
        <v>173</v>
      </c>
      <c r="G55" s="2" t="s">
        <v>174</v>
      </c>
      <c r="H55" s="2" t="s">
        <v>19</v>
      </c>
      <c r="I55" s="2" t="s">
        <v>20</v>
      </c>
      <c r="J55" s="2">
        <v>203</v>
      </c>
      <c r="K55" s="23">
        <f t="shared" si="3"/>
        <v>0.7</v>
      </c>
      <c r="L55" s="18">
        <v>58</v>
      </c>
      <c r="M55" s="26">
        <v>5</v>
      </c>
    </row>
    <row r="56" spans="1:13" ht="39.75" customHeight="1">
      <c r="A56" s="2" t="s">
        <v>170</v>
      </c>
      <c r="B56" s="3">
        <v>0.38958333333333334</v>
      </c>
      <c r="C56" s="4">
        <v>163</v>
      </c>
      <c r="D56" s="2" t="s">
        <v>171</v>
      </c>
      <c r="E56" s="2" t="s">
        <v>177</v>
      </c>
      <c r="F56" s="2" t="s">
        <v>178</v>
      </c>
      <c r="G56" s="2" t="s">
        <v>179</v>
      </c>
      <c r="H56" s="2" t="s">
        <v>29</v>
      </c>
      <c r="I56" s="2" t="s">
        <v>15</v>
      </c>
      <c r="J56" s="2">
        <v>200</v>
      </c>
      <c r="K56" s="23">
        <f t="shared" si="3"/>
        <v>0.6896551724137931</v>
      </c>
      <c r="L56" s="18">
        <v>56</v>
      </c>
      <c r="M56" s="26">
        <v>6</v>
      </c>
    </row>
    <row r="57" spans="1:13" ht="39.75" customHeight="1">
      <c r="A57" s="2" t="s">
        <v>170</v>
      </c>
      <c r="B57" s="3">
        <v>0.4625</v>
      </c>
      <c r="C57" s="4">
        <v>178</v>
      </c>
      <c r="D57" s="2" t="s">
        <v>171</v>
      </c>
      <c r="E57" s="2" t="s">
        <v>210</v>
      </c>
      <c r="F57" s="2" t="s">
        <v>211</v>
      </c>
      <c r="G57" s="2" t="s">
        <v>212</v>
      </c>
      <c r="H57" s="2" t="s">
        <v>14</v>
      </c>
      <c r="I57" s="2" t="s">
        <v>15</v>
      </c>
      <c r="J57" s="2">
        <v>197.5</v>
      </c>
      <c r="K57" s="23">
        <f t="shared" si="3"/>
        <v>0.6810344827586207</v>
      </c>
      <c r="L57" s="18">
        <v>56</v>
      </c>
      <c r="M57" s="26">
        <v>7</v>
      </c>
    </row>
    <row r="58" spans="1:13" ht="39.75" customHeight="1">
      <c r="A58" s="2" t="s">
        <v>170</v>
      </c>
      <c r="B58" s="3">
        <v>0.43333333333333335</v>
      </c>
      <c r="C58" s="4">
        <v>172</v>
      </c>
      <c r="D58" s="2" t="s">
        <v>171</v>
      </c>
      <c r="E58" s="2" t="s">
        <v>198</v>
      </c>
      <c r="F58" s="2" t="s">
        <v>199</v>
      </c>
      <c r="G58" s="2" t="s">
        <v>200</v>
      </c>
      <c r="H58" s="2" t="s">
        <v>33</v>
      </c>
      <c r="I58" s="2" t="s">
        <v>59</v>
      </c>
      <c r="J58" s="2">
        <v>197</v>
      </c>
      <c r="K58" s="23">
        <f t="shared" si="3"/>
        <v>0.6793103448275862</v>
      </c>
      <c r="L58" s="18">
        <v>55</v>
      </c>
      <c r="M58" s="26">
        <v>8</v>
      </c>
    </row>
    <row r="59" spans="1:13" ht="39.75" customHeight="1">
      <c r="A59" s="2" t="s">
        <v>170</v>
      </c>
      <c r="B59" s="3">
        <v>0.4041666666666667</v>
      </c>
      <c r="C59" s="4">
        <v>166</v>
      </c>
      <c r="D59" s="2" t="s">
        <v>171</v>
      </c>
      <c r="E59" s="2" t="s">
        <v>184</v>
      </c>
      <c r="F59" s="2" t="s">
        <v>185</v>
      </c>
      <c r="G59" s="13" t="s">
        <v>426</v>
      </c>
      <c r="H59" s="2" t="s">
        <v>42</v>
      </c>
      <c r="I59" s="2" t="s">
        <v>20</v>
      </c>
      <c r="J59" s="2">
        <v>194.5</v>
      </c>
      <c r="K59" s="23">
        <f t="shared" si="3"/>
        <v>0.6706896551724137</v>
      </c>
      <c r="L59" s="18">
        <v>54</v>
      </c>
      <c r="M59" s="26">
        <v>9</v>
      </c>
    </row>
    <row r="60" spans="1:13" ht="39.75" customHeight="1">
      <c r="A60" s="2" t="s">
        <v>170</v>
      </c>
      <c r="B60" s="3">
        <v>0.4527777777777778</v>
      </c>
      <c r="C60" s="4">
        <v>176</v>
      </c>
      <c r="D60" s="2" t="s">
        <v>171</v>
      </c>
      <c r="E60" s="2" t="s">
        <v>92</v>
      </c>
      <c r="F60" s="2" t="s">
        <v>206</v>
      </c>
      <c r="G60" s="2" t="s">
        <v>207</v>
      </c>
      <c r="H60" s="2" t="s">
        <v>75</v>
      </c>
      <c r="I60" s="2" t="s">
        <v>15</v>
      </c>
      <c r="J60" s="2">
        <v>193.5</v>
      </c>
      <c r="K60" s="23">
        <f t="shared" si="3"/>
        <v>0.6672413793103448</v>
      </c>
      <c r="L60" s="18">
        <v>54</v>
      </c>
      <c r="M60" s="26">
        <v>10</v>
      </c>
    </row>
    <row r="61" spans="1:13" ht="39.75" customHeight="1">
      <c r="A61" s="2" t="s">
        <v>170</v>
      </c>
      <c r="B61" s="3">
        <v>0.39444444444444443</v>
      </c>
      <c r="C61" s="4">
        <v>164</v>
      </c>
      <c r="D61" s="2" t="s">
        <v>171</v>
      </c>
      <c r="E61" s="2" t="s">
        <v>180</v>
      </c>
      <c r="F61" s="2" t="s">
        <v>181</v>
      </c>
      <c r="G61" s="2" t="s">
        <v>182</v>
      </c>
      <c r="H61" s="2" t="s">
        <v>33</v>
      </c>
      <c r="I61" s="2" t="s">
        <v>34</v>
      </c>
      <c r="J61" s="2">
        <v>191.5</v>
      </c>
      <c r="K61" s="23">
        <f t="shared" si="3"/>
        <v>0.6603448275862069</v>
      </c>
      <c r="L61" s="18">
        <v>53</v>
      </c>
      <c r="M61" s="26">
        <v>11</v>
      </c>
    </row>
    <row r="62" spans="1:13" ht="39.75" customHeight="1">
      <c r="A62" s="2" t="s">
        <v>170</v>
      </c>
      <c r="B62" s="3">
        <v>0.38472222222222224</v>
      </c>
      <c r="C62" s="4">
        <v>162</v>
      </c>
      <c r="D62" s="2" t="s">
        <v>171</v>
      </c>
      <c r="E62" s="2" t="s">
        <v>163</v>
      </c>
      <c r="F62" s="2" t="s">
        <v>164</v>
      </c>
      <c r="G62" s="2" t="s">
        <v>165</v>
      </c>
      <c r="H62" s="2" t="s">
        <v>166</v>
      </c>
      <c r="I62" s="2" t="s">
        <v>79</v>
      </c>
      <c r="J62" s="2">
        <v>191</v>
      </c>
      <c r="K62" s="23">
        <f t="shared" si="3"/>
        <v>0.6586206896551724</v>
      </c>
      <c r="L62" s="18">
        <v>52</v>
      </c>
      <c r="M62" s="26">
        <v>12</v>
      </c>
    </row>
    <row r="63" spans="1:13" ht="39.75" customHeight="1">
      <c r="A63" s="2" t="s">
        <v>170</v>
      </c>
      <c r="B63" s="3">
        <v>0.41875</v>
      </c>
      <c r="C63" s="4">
        <v>169</v>
      </c>
      <c r="D63" s="2" t="s">
        <v>171</v>
      </c>
      <c r="E63" s="2" t="s">
        <v>190</v>
      </c>
      <c r="F63" s="2" t="s">
        <v>191</v>
      </c>
      <c r="G63" s="2" t="s">
        <v>192</v>
      </c>
      <c r="H63" s="2" t="s">
        <v>42</v>
      </c>
      <c r="I63" s="2" t="s">
        <v>103</v>
      </c>
      <c r="J63" s="2">
        <v>191</v>
      </c>
      <c r="K63" s="23">
        <f t="shared" si="3"/>
        <v>0.6586206896551724</v>
      </c>
      <c r="L63" s="18">
        <v>52</v>
      </c>
      <c r="M63" s="26">
        <v>12</v>
      </c>
    </row>
    <row r="64" spans="1:13" ht="39.75" customHeight="1">
      <c r="A64" s="2" t="s">
        <v>170</v>
      </c>
      <c r="B64" s="3">
        <v>0.3993055555555556</v>
      </c>
      <c r="C64" s="4">
        <v>165</v>
      </c>
      <c r="D64" s="2" t="s">
        <v>171</v>
      </c>
      <c r="E64" s="2" t="s">
        <v>76</v>
      </c>
      <c r="F64" s="2" t="s">
        <v>77</v>
      </c>
      <c r="G64" s="2" t="s">
        <v>183</v>
      </c>
      <c r="H64" s="2" t="s">
        <v>38</v>
      </c>
      <c r="I64" s="2" t="s">
        <v>15</v>
      </c>
      <c r="J64" s="2">
        <v>183</v>
      </c>
      <c r="K64" s="23">
        <f t="shared" si="3"/>
        <v>0.6310344827586207</v>
      </c>
      <c r="L64" s="18">
        <v>51</v>
      </c>
      <c r="M64" s="26">
        <v>14</v>
      </c>
    </row>
    <row r="65" spans="1:13" ht="39.75" customHeight="1">
      <c r="A65" s="2" t="s">
        <v>170</v>
      </c>
      <c r="B65" s="3">
        <v>0.4479166666666667</v>
      </c>
      <c r="C65" s="4">
        <v>175</v>
      </c>
      <c r="D65" s="2" t="s">
        <v>171</v>
      </c>
      <c r="E65" s="2" t="s">
        <v>64</v>
      </c>
      <c r="F65" s="2" t="s">
        <v>204</v>
      </c>
      <c r="G65" s="2" t="s">
        <v>205</v>
      </c>
      <c r="H65" s="2" t="s">
        <v>71</v>
      </c>
      <c r="I65" s="2" t="s">
        <v>79</v>
      </c>
      <c r="J65" s="2">
        <v>179.5</v>
      </c>
      <c r="K65" s="23">
        <f t="shared" si="3"/>
        <v>0.6189655172413793</v>
      </c>
      <c r="L65" s="18">
        <v>49</v>
      </c>
      <c r="M65" s="26">
        <v>15</v>
      </c>
    </row>
    <row r="66" spans="1:13" ht="39.75" customHeight="1">
      <c r="A66" s="2" t="s">
        <v>170</v>
      </c>
      <c r="B66" s="3">
        <v>0.44305555555555554</v>
      </c>
      <c r="C66" s="4">
        <v>174</v>
      </c>
      <c r="D66" s="2" t="s">
        <v>171</v>
      </c>
      <c r="E66" s="2" t="s">
        <v>172</v>
      </c>
      <c r="F66" s="2" t="s">
        <v>173</v>
      </c>
      <c r="G66" s="2" t="s">
        <v>203</v>
      </c>
      <c r="H66" s="2" t="s">
        <v>19</v>
      </c>
      <c r="I66" s="2" t="s">
        <v>55</v>
      </c>
      <c r="J66" s="2">
        <v>178.5</v>
      </c>
      <c r="K66" s="23">
        <f t="shared" si="3"/>
        <v>0.6155172413793103</v>
      </c>
      <c r="L66" s="18">
        <v>54</v>
      </c>
      <c r="M66" s="26">
        <v>16</v>
      </c>
    </row>
    <row r="67" spans="1:13" ht="39.75" customHeight="1">
      <c r="A67" s="2" t="s">
        <v>170</v>
      </c>
      <c r="B67" s="3">
        <v>0.43819444444444444</v>
      </c>
      <c r="C67" s="4">
        <v>173</v>
      </c>
      <c r="D67" s="2" t="s">
        <v>171</v>
      </c>
      <c r="E67" s="2" t="s">
        <v>43</v>
      </c>
      <c r="F67" s="2" t="s">
        <v>44</v>
      </c>
      <c r="G67" s="2" t="s">
        <v>201</v>
      </c>
      <c r="H67" s="2" t="s">
        <v>202</v>
      </c>
      <c r="I67" s="2" t="s">
        <v>67</v>
      </c>
      <c r="J67" s="2">
        <v>175</v>
      </c>
      <c r="K67" s="23">
        <f t="shared" si="3"/>
        <v>0.603448275862069</v>
      </c>
      <c r="L67" s="18">
        <v>50</v>
      </c>
      <c r="M67" s="26">
        <v>17</v>
      </c>
    </row>
    <row r="68" spans="1:13" ht="39.75" customHeight="1">
      <c r="A68" s="2" t="s">
        <v>170</v>
      </c>
      <c r="B68" s="3">
        <v>0.41388888888888886</v>
      </c>
      <c r="C68" s="4">
        <v>168</v>
      </c>
      <c r="D68" s="2" t="s">
        <v>171</v>
      </c>
      <c r="E68" s="2" t="s">
        <v>15</v>
      </c>
      <c r="F68" s="2" t="s">
        <v>15</v>
      </c>
      <c r="G68" s="2" t="s">
        <v>15</v>
      </c>
      <c r="H68" s="2" t="s">
        <v>24</v>
      </c>
      <c r="I68" s="2" t="s">
        <v>50</v>
      </c>
      <c r="J68" s="2" t="s">
        <v>429</v>
      </c>
      <c r="K68" s="23"/>
      <c r="L68" s="18"/>
      <c r="M68" s="26"/>
    </row>
    <row r="69" spans="1:13" ht="39.75" customHeight="1">
      <c r="A69" s="2" t="s">
        <v>170</v>
      </c>
      <c r="B69" s="3">
        <v>0.4236111111111111</v>
      </c>
      <c r="C69" s="4">
        <v>170</v>
      </c>
      <c r="D69" s="2" t="s">
        <v>171</v>
      </c>
      <c r="E69" s="2" t="s">
        <v>43</v>
      </c>
      <c r="F69" s="2" t="s">
        <v>193</v>
      </c>
      <c r="G69" s="2" t="s">
        <v>194</v>
      </c>
      <c r="H69" s="2" t="s">
        <v>45</v>
      </c>
      <c r="I69" s="2" t="s">
        <v>79</v>
      </c>
      <c r="J69" s="2" t="s">
        <v>429</v>
      </c>
      <c r="K69" s="23"/>
      <c r="L69" s="18"/>
      <c r="M69" s="26"/>
    </row>
  </sheetData>
  <sheetProtection/>
  <printOptions horizontalCentered="1" verticalCentered="1"/>
  <pageMargins left="0.35433070866141736" right="0.15748031496062992" top="0.56" bottom="0.52" header="0.3" footer="0.5118110236220472"/>
  <pageSetup orientation="landscape" paperSize="9" scale="65" r:id="rId1"/>
  <headerFooter>
    <oddHeader>&amp;LAREA 4 SUMMER SHOW&amp;C&amp;"Arial,Bold"&amp;14SENIOR OPEN DRESSAGE&amp;R&amp;20  TIME=&amp;T&amp;10          EPWORTH 12 JULY 2015</oddHeader>
  </headerFooter>
  <rowBreaks count="3" manualBreakCount="3">
    <brk id="18" max="255" man="1"/>
    <brk id="34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zoomScalePageLayoutView="0" workbookViewId="0" topLeftCell="A19">
      <selection activeCell="K35" sqref="K35"/>
    </sheetView>
  </sheetViews>
  <sheetFormatPr defaultColWidth="9.140625" defaultRowHeight="39.75" customHeight="1"/>
  <cols>
    <col min="1" max="1" width="6.7109375" style="0" customWidth="1"/>
    <col min="2" max="2" width="6.421875" style="0" customWidth="1"/>
    <col min="3" max="3" width="4.8515625" style="0" customWidth="1"/>
    <col min="4" max="4" width="5.421875" style="0" customWidth="1"/>
    <col min="5" max="5" width="12.8515625" style="0" customWidth="1"/>
    <col min="6" max="6" width="24.28125" style="0" customWidth="1"/>
    <col min="7" max="7" width="31.57421875" style="0" customWidth="1"/>
    <col min="8" max="8" width="18.00390625" style="0" customWidth="1"/>
    <col min="9" max="9" width="17.57421875" style="0" customWidth="1"/>
    <col min="10" max="10" width="7.7109375" style="0" customWidth="1"/>
    <col min="11" max="11" width="7.7109375" style="11" customWidth="1"/>
    <col min="12" max="12" width="9.28125" style="19" bestFit="1" customWidth="1"/>
    <col min="13" max="13" width="7.7109375" style="81" customWidth="1"/>
    <col min="14" max="14" width="7.7109375" style="0" customWidth="1"/>
  </cols>
  <sheetData>
    <row r="1" spans="1:14" ht="39.75" customHeight="1" thickBo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9" t="s">
        <v>213</v>
      </c>
      <c r="K1" s="30" t="s">
        <v>214</v>
      </c>
      <c r="L1" s="66" t="s">
        <v>451</v>
      </c>
      <c r="M1" s="75" t="s">
        <v>215</v>
      </c>
      <c r="N1" s="31" t="s">
        <v>431</v>
      </c>
    </row>
    <row r="2" spans="1:14" ht="12.75">
      <c r="A2" s="52" t="s">
        <v>80</v>
      </c>
      <c r="B2" s="53">
        <v>0.375</v>
      </c>
      <c r="C2" s="54">
        <v>120</v>
      </c>
      <c r="D2" s="55" t="s">
        <v>81</v>
      </c>
      <c r="E2" s="55" t="s">
        <v>82</v>
      </c>
      <c r="F2" s="55" t="s">
        <v>83</v>
      </c>
      <c r="G2" s="55" t="s">
        <v>84</v>
      </c>
      <c r="H2" s="55" t="s">
        <v>24</v>
      </c>
      <c r="I2" s="55" t="s">
        <v>25</v>
      </c>
      <c r="J2" s="55">
        <v>180</v>
      </c>
      <c r="K2" s="56">
        <v>0.6923076923076923</v>
      </c>
      <c r="L2" s="57">
        <v>56</v>
      </c>
      <c r="M2" s="76">
        <v>1</v>
      </c>
      <c r="N2" s="58">
        <f>SUM(M2:M4)</f>
        <v>14</v>
      </c>
    </row>
    <row r="3" spans="1:14" ht="12.75">
      <c r="A3" s="59" t="s">
        <v>170</v>
      </c>
      <c r="B3" s="43">
        <v>0.3798611111111111</v>
      </c>
      <c r="C3" s="44">
        <v>161</v>
      </c>
      <c r="D3" s="42" t="s">
        <v>171</v>
      </c>
      <c r="E3" s="42" t="s">
        <v>68</v>
      </c>
      <c r="F3" s="42" t="s">
        <v>175</v>
      </c>
      <c r="G3" s="42" t="s">
        <v>176</v>
      </c>
      <c r="H3" s="42" t="s">
        <v>24</v>
      </c>
      <c r="I3" s="42" t="s">
        <v>25</v>
      </c>
      <c r="J3" s="42">
        <v>206</v>
      </c>
      <c r="K3" s="45">
        <v>0.7103448275862069</v>
      </c>
      <c r="L3" s="46">
        <v>60</v>
      </c>
      <c r="M3" s="77">
        <v>1</v>
      </c>
      <c r="N3" s="60">
        <f>SUM(M2:M5)</f>
        <v>28</v>
      </c>
    </row>
    <row r="4" spans="1:14" ht="12.75">
      <c r="A4" s="59" t="s">
        <v>9</v>
      </c>
      <c r="B4" s="43">
        <v>0.37916666666666665</v>
      </c>
      <c r="C4" s="44">
        <v>103</v>
      </c>
      <c r="D4" s="42" t="s">
        <v>10</v>
      </c>
      <c r="E4" s="42" t="s">
        <v>21</v>
      </c>
      <c r="F4" s="42" t="s">
        <v>22</v>
      </c>
      <c r="G4" s="42" t="s">
        <v>23</v>
      </c>
      <c r="H4" s="42" t="s">
        <v>24</v>
      </c>
      <c r="I4" s="42" t="s">
        <v>25</v>
      </c>
      <c r="J4" s="42">
        <v>163.5</v>
      </c>
      <c r="K4" s="45">
        <v>0.6288461538461538</v>
      </c>
      <c r="L4" s="46">
        <v>59</v>
      </c>
      <c r="M4" s="77">
        <v>12</v>
      </c>
      <c r="N4" s="60"/>
    </row>
    <row r="5" spans="1:14" ht="13.5" thickBot="1">
      <c r="A5" s="61" t="s">
        <v>127</v>
      </c>
      <c r="B5" s="48">
        <v>0.3972222222222222</v>
      </c>
      <c r="C5" s="49">
        <v>145</v>
      </c>
      <c r="D5" s="47" t="s">
        <v>128</v>
      </c>
      <c r="E5" s="47" t="s">
        <v>142</v>
      </c>
      <c r="F5" s="47" t="s">
        <v>143</v>
      </c>
      <c r="G5" s="47" t="s">
        <v>144</v>
      </c>
      <c r="H5" s="47" t="s">
        <v>24</v>
      </c>
      <c r="I5" s="47" t="s">
        <v>25</v>
      </c>
      <c r="J5" s="47">
        <v>154</v>
      </c>
      <c r="K5" s="50">
        <v>0.6416666666666667</v>
      </c>
      <c r="L5" s="51">
        <v>59</v>
      </c>
      <c r="M5" s="78">
        <v>14</v>
      </c>
      <c r="N5" s="82">
        <v>5</v>
      </c>
    </row>
    <row r="6" spans="1:14" ht="12.75">
      <c r="A6" s="52" t="s">
        <v>80</v>
      </c>
      <c r="B6" s="53">
        <v>0.41944444444444445</v>
      </c>
      <c r="C6" s="54">
        <v>130</v>
      </c>
      <c r="D6" s="55" t="s">
        <v>81</v>
      </c>
      <c r="E6" s="55" t="s">
        <v>110</v>
      </c>
      <c r="F6" s="55" t="s">
        <v>111</v>
      </c>
      <c r="G6" s="55" t="s">
        <v>112</v>
      </c>
      <c r="H6" s="55" t="s">
        <v>24</v>
      </c>
      <c r="I6" s="55" t="s">
        <v>50</v>
      </c>
      <c r="J6" s="55">
        <v>172</v>
      </c>
      <c r="K6" s="56">
        <v>0.6615384615384615</v>
      </c>
      <c r="L6" s="57">
        <v>53</v>
      </c>
      <c r="M6" s="76">
        <v>8</v>
      </c>
      <c r="N6" s="58">
        <f>SUM(M6:M8)</f>
        <v>29</v>
      </c>
    </row>
    <row r="7" spans="1:14" ht="12.75">
      <c r="A7" s="59" t="s">
        <v>9</v>
      </c>
      <c r="B7" s="43">
        <v>0.40625</v>
      </c>
      <c r="C7" s="44">
        <v>109</v>
      </c>
      <c r="D7" s="42" t="s">
        <v>10</v>
      </c>
      <c r="E7" s="42" t="s">
        <v>47</v>
      </c>
      <c r="F7" s="42" t="s">
        <v>48</v>
      </c>
      <c r="G7" s="63" t="s">
        <v>49</v>
      </c>
      <c r="H7" s="42" t="s">
        <v>24</v>
      </c>
      <c r="I7" s="42" t="s">
        <v>50</v>
      </c>
      <c r="J7" s="42">
        <v>170.5</v>
      </c>
      <c r="K7" s="45">
        <v>0.6557692307692308</v>
      </c>
      <c r="L7" s="46">
        <v>60</v>
      </c>
      <c r="M7" s="77">
        <v>9</v>
      </c>
      <c r="N7" s="60"/>
    </row>
    <row r="8" spans="1:14" ht="13.5" thickBot="1">
      <c r="A8" s="61" t="s">
        <v>127</v>
      </c>
      <c r="B8" s="48">
        <v>0.4284722222222222</v>
      </c>
      <c r="C8" s="49">
        <v>152</v>
      </c>
      <c r="D8" s="47" t="s">
        <v>128</v>
      </c>
      <c r="E8" s="47" t="s">
        <v>160</v>
      </c>
      <c r="F8" s="47" t="s">
        <v>161</v>
      </c>
      <c r="G8" s="47" t="s">
        <v>162</v>
      </c>
      <c r="H8" s="47" t="s">
        <v>24</v>
      </c>
      <c r="I8" s="47" t="s">
        <v>50</v>
      </c>
      <c r="J8" s="47">
        <v>157.5</v>
      </c>
      <c r="K8" s="50">
        <v>0.65625</v>
      </c>
      <c r="L8" s="51">
        <v>59</v>
      </c>
      <c r="M8" s="78">
        <v>12</v>
      </c>
      <c r="N8" s="62"/>
    </row>
    <row r="9" spans="1:14" ht="12.75">
      <c r="A9" s="52" t="s">
        <v>9</v>
      </c>
      <c r="B9" s="53">
        <v>0.3972222222222222</v>
      </c>
      <c r="C9" s="54">
        <v>107</v>
      </c>
      <c r="D9" s="55" t="s">
        <v>10</v>
      </c>
      <c r="E9" s="55" t="s">
        <v>39</v>
      </c>
      <c r="F9" s="55" t="s">
        <v>40</v>
      </c>
      <c r="G9" s="55" t="s">
        <v>41</v>
      </c>
      <c r="H9" s="55" t="s">
        <v>42</v>
      </c>
      <c r="I9" s="55" t="s">
        <v>20</v>
      </c>
      <c r="J9" s="55">
        <v>185.5</v>
      </c>
      <c r="K9" s="56">
        <v>0.7134615384615385</v>
      </c>
      <c r="L9" s="57">
        <v>63</v>
      </c>
      <c r="M9" s="76">
        <v>1</v>
      </c>
      <c r="N9" s="58">
        <f>SUM(M9:M11)</f>
        <v>9</v>
      </c>
    </row>
    <row r="10" spans="1:14" ht="12.75">
      <c r="A10" s="59" t="s">
        <v>127</v>
      </c>
      <c r="B10" s="43">
        <v>0.38819444444444445</v>
      </c>
      <c r="C10" s="44">
        <v>143</v>
      </c>
      <c r="D10" s="42" t="s">
        <v>128</v>
      </c>
      <c r="E10" s="42" t="s">
        <v>97</v>
      </c>
      <c r="F10" s="42" t="s">
        <v>185</v>
      </c>
      <c r="G10" s="42" t="s">
        <v>425</v>
      </c>
      <c r="H10" s="42" t="s">
        <v>42</v>
      </c>
      <c r="I10" s="42" t="s">
        <v>20</v>
      </c>
      <c r="J10" s="42">
        <v>175.5</v>
      </c>
      <c r="K10" s="45">
        <v>0.73125</v>
      </c>
      <c r="L10" s="46">
        <v>66</v>
      </c>
      <c r="M10" s="77">
        <v>1</v>
      </c>
      <c r="N10" s="60"/>
    </row>
    <row r="11" spans="1:14" ht="12.75">
      <c r="A11" s="59" t="s">
        <v>80</v>
      </c>
      <c r="B11" s="43">
        <v>0.3840277777777778</v>
      </c>
      <c r="C11" s="44">
        <v>122</v>
      </c>
      <c r="D11" s="42" t="s">
        <v>81</v>
      </c>
      <c r="E11" s="42" t="s">
        <v>88</v>
      </c>
      <c r="F11" s="42" t="s">
        <v>89</v>
      </c>
      <c r="G11" s="42" t="s">
        <v>186</v>
      </c>
      <c r="H11" s="42" t="s">
        <v>42</v>
      </c>
      <c r="I11" s="42" t="s">
        <v>20</v>
      </c>
      <c r="J11" s="42">
        <v>174</v>
      </c>
      <c r="K11" s="45">
        <v>0.6692307692307692</v>
      </c>
      <c r="L11" s="46">
        <v>53</v>
      </c>
      <c r="M11" s="77">
        <v>7</v>
      </c>
      <c r="N11" s="60"/>
    </row>
    <row r="12" spans="1:14" ht="13.5" thickBot="1">
      <c r="A12" s="61" t="s">
        <v>170</v>
      </c>
      <c r="B12" s="48">
        <v>0.4041666666666667</v>
      </c>
      <c r="C12" s="49">
        <v>166</v>
      </c>
      <c r="D12" s="47" t="s">
        <v>171</v>
      </c>
      <c r="E12" s="47" t="s">
        <v>184</v>
      </c>
      <c r="F12" s="47" t="s">
        <v>185</v>
      </c>
      <c r="G12" s="47" t="s">
        <v>426</v>
      </c>
      <c r="H12" s="47" t="s">
        <v>42</v>
      </c>
      <c r="I12" s="47" t="s">
        <v>20</v>
      </c>
      <c r="J12" s="47">
        <v>194.5</v>
      </c>
      <c r="K12" s="50">
        <v>0.6706896551724137</v>
      </c>
      <c r="L12" s="51">
        <v>54</v>
      </c>
      <c r="M12" s="78">
        <v>8</v>
      </c>
      <c r="N12" s="82">
        <v>2</v>
      </c>
    </row>
    <row r="13" spans="1:14" ht="12.75">
      <c r="A13" s="52" t="s">
        <v>127</v>
      </c>
      <c r="B13" s="53">
        <v>0.41041666666666665</v>
      </c>
      <c r="C13" s="54">
        <v>148</v>
      </c>
      <c r="D13" s="55" t="s">
        <v>128</v>
      </c>
      <c r="E13" s="55" t="s">
        <v>149</v>
      </c>
      <c r="F13" s="55" t="s">
        <v>150</v>
      </c>
      <c r="G13" s="55" t="s">
        <v>151</v>
      </c>
      <c r="H13" s="55" t="s">
        <v>42</v>
      </c>
      <c r="I13" s="55" t="s">
        <v>63</v>
      </c>
      <c r="J13" s="55">
        <v>163</v>
      </c>
      <c r="K13" s="56">
        <v>0.6791666666666667</v>
      </c>
      <c r="L13" s="57">
        <v>61.5</v>
      </c>
      <c r="M13" s="76">
        <v>5</v>
      </c>
      <c r="N13" s="58">
        <f>SUM(M13:M15)</f>
        <v>23</v>
      </c>
    </row>
    <row r="14" spans="1:14" ht="12.75">
      <c r="A14" s="59" t="s">
        <v>9</v>
      </c>
      <c r="B14" s="43">
        <v>0.41944444444444445</v>
      </c>
      <c r="C14" s="44">
        <v>112</v>
      </c>
      <c r="D14" s="42" t="s">
        <v>10</v>
      </c>
      <c r="E14" s="42" t="s">
        <v>60</v>
      </c>
      <c r="F14" s="42" t="s">
        <v>61</v>
      </c>
      <c r="G14" s="42" t="s">
        <v>62</v>
      </c>
      <c r="H14" s="42" t="s">
        <v>42</v>
      </c>
      <c r="I14" s="42" t="s">
        <v>63</v>
      </c>
      <c r="J14" s="42">
        <v>172</v>
      </c>
      <c r="K14" s="45">
        <v>0.6615384615384615</v>
      </c>
      <c r="L14" s="46">
        <v>61</v>
      </c>
      <c r="M14" s="77">
        <v>7</v>
      </c>
      <c r="N14" s="60"/>
    </row>
    <row r="15" spans="1:14" ht="12.75">
      <c r="A15" s="68" t="s">
        <v>170</v>
      </c>
      <c r="B15" s="64">
        <v>0.41875</v>
      </c>
      <c r="C15" s="64">
        <v>169</v>
      </c>
      <c r="D15" s="64" t="s">
        <v>171</v>
      </c>
      <c r="E15" s="64" t="s">
        <v>190</v>
      </c>
      <c r="F15" s="64" t="s">
        <v>191</v>
      </c>
      <c r="G15" s="64" t="s">
        <v>192</v>
      </c>
      <c r="H15" s="64" t="s">
        <v>42</v>
      </c>
      <c r="I15" s="64" t="s">
        <v>103</v>
      </c>
      <c r="J15" s="64">
        <v>191</v>
      </c>
      <c r="K15" s="65">
        <v>0.6586206896551724</v>
      </c>
      <c r="L15" s="67">
        <v>52</v>
      </c>
      <c r="M15" s="79">
        <v>11</v>
      </c>
      <c r="N15" s="69"/>
    </row>
    <row r="16" spans="1:14" ht="13.5" thickBot="1">
      <c r="A16" s="61" t="s">
        <v>80</v>
      </c>
      <c r="B16" s="48">
        <v>0.40625</v>
      </c>
      <c r="C16" s="49">
        <v>127</v>
      </c>
      <c r="D16" s="47" t="s">
        <v>81</v>
      </c>
      <c r="E16" s="47" t="s">
        <v>100</v>
      </c>
      <c r="F16" s="47" t="s">
        <v>101</v>
      </c>
      <c r="G16" s="47" t="s">
        <v>102</v>
      </c>
      <c r="H16" s="47" t="s">
        <v>42</v>
      </c>
      <c r="I16" s="47" t="s">
        <v>103</v>
      </c>
      <c r="J16" s="47">
        <v>156</v>
      </c>
      <c r="K16" s="50">
        <v>0.6</v>
      </c>
      <c r="L16" s="51">
        <v>50</v>
      </c>
      <c r="M16" s="78">
        <v>15</v>
      </c>
      <c r="N16" s="62"/>
    </row>
    <row r="17" spans="1:14" ht="12.75">
      <c r="A17" s="52" t="s">
        <v>9</v>
      </c>
      <c r="B17" s="53">
        <v>0.41041666666666665</v>
      </c>
      <c r="C17" s="54">
        <v>110</v>
      </c>
      <c r="D17" s="55" t="s">
        <v>10</v>
      </c>
      <c r="E17" s="55" t="s">
        <v>51</v>
      </c>
      <c r="F17" s="55" t="s">
        <v>52</v>
      </c>
      <c r="G17" s="55" t="s">
        <v>53</v>
      </c>
      <c r="H17" s="55" t="s">
        <v>54</v>
      </c>
      <c r="I17" s="55" t="s">
        <v>55</v>
      </c>
      <c r="J17" s="55">
        <v>177.5</v>
      </c>
      <c r="K17" s="56">
        <v>0.6826923076923077</v>
      </c>
      <c r="L17" s="57">
        <v>62.5</v>
      </c>
      <c r="M17" s="76">
        <v>3</v>
      </c>
      <c r="N17" s="58">
        <f>SUM(M17:M19)</f>
        <v>14</v>
      </c>
    </row>
    <row r="18" spans="1:14" ht="12.75">
      <c r="A18" s="59" t="s">
        <v>80</v>
      </c>
      <c r="B18" s="43">
        <v>0.43333333333333335</v>
      </c>
      <c r="C18" s="44">
        <v>133</v>
      </c>
      <c r="D18" s="42" t="s">
        <v>81</v>
      </c>
      <c r="E18" s="42" t="s">
        <v>118</v>
      </c>
      <c r="F18" s="42" t="s">
        <v>119</v>
      </c>
      <c r="G18" s="42" t="s">
        <v>120</v>
      </c>
      <c r="H18" s="42" t="s">
        <v>54</v>
      </c>
      <c r="I18" s="42" t="s">
        <v>55</v>
      </c>
      <c r="J18" s="42">
        <v>178</v>
      </c>
      <c r="K18" s="45">
        <v>0.6846153846153846</v>
      </c>
      <c r="L18" s="46">
        <v>56</v>
      </c>
      <c r="M18" s="77">
        <v>3</v>
      </c>
      <c r="N18" s="60">
        <f>SUM(M17:M20)</f>
        <v>27</v>
      </c>
    </row>
    <row r="19" spans="1:14" ht="12.75">
      <c r="A19" s="59" t="s">
        <v>127</v>
      </c>
      <c r="B19" s="43">
        <v>0.4375</v>
      </c>
      <c r="C19" s="44">
        <v>154</v>
      </c>
      <c r="D19" s="42" t="s">
        <v>128</v>
      </c>
      <c r="E19" s="42" t="s">
        <v>16</v>
      </c>
      <c r="F19" s="42" t="s">
        <v>17</v>
      </c>
      <c r="G19" s="42" t="s">
        <v>167</v>
      </c>
      <c r="H19" s="42" t="s">
        <v>54</v>
      </c>
      <c r="I19" s="42" t="s">
        <v>55</v>
      </c>
      <c r="J19" s="42">
        <v>162.5</v>
      </c>
      <c r="K19" s="45">
        <v>0.6770833333333334</v>
      </c>
      <c r="L19" s="46">
        <v>60</v>
      </c>
      <c r="M19" s="77">
        <v>8</v>
      </c>
      <c r="N19" s="60"/>
    </row>
    <row r="20" spans="1:14" ht="13.5" thickBot="1">
      <c r="A20" s="70" t="s">
        <v>170</v>
      </c>
      <c r="B20" s="71">
        <v>0.44305555555555554</v>
      </c>
      <c r="C20" s="71">
        <v>174</v>
      </c>
      <c r="D20" s="71" t="s">
        <v>171</v>
      </c>
      <c r="E20" s="71" t="s">
        <v>172</v>
      </c>
      <c r="F20" s="71" t="s">
        <v>173</v>
      </c>
      <c r="G20" s="71" t="s">
        <v>203</v>
      </c>
      <c r="H20" s="71" t="s">
        <v>19</v>
      </c>
      <c r="I20" s="71" t="s">
        <v>55</v>
      </c>
      <c r="J20" s="71">
        <v>178.5</v>
      </c>
      <c r="K20" s="72">
        <v>0.6155172413793103</v>
      </c>
      <c r="L20" s="73">
        <v>54</v>
      </c>
      <c r="M20" s="80">
        <v>13</v>
      </c>
      <c r="N20" s="83">
        <v>4</v>
      </c>
    </row>
    <row r="21" spans="1:14" ht="12.75">
      <c r="A21" s="52" t="s">
        <v>127</v>
      </c>
      <c r="B21" s="53">
        <v>0.3840277777777778</v>
      </c>
      <c r="C21" s="54">
        <v>142</v>
      </c>
      <c r="D21" s="55" t="s">
        <v>128</v>
      </c>
      <c r="E21" s="55" t="s">
        <v>135</v>
      </c>
      <c r="F21" s="55" t="s">
        <v>119</v>
      </c>
      <c r="G21" s="55" t="s">
        <v>136</v>
      </c>
      <c r="H21" s="55" t="s">
        <v>54</v>
      </c>
      <c r="I21" s="55" t="s">
        <v>20</v>
      </c>
      <c r="J21" s="55">
        <v>163.5</v>
      </c>
      <c r="K21" s="56">
        <v>0.68125</v>
      </c>
      <c r="L21" s="57">
        <v>61.5</v>
      </c>
      <c r="M21" s="76">
        <v>4</v>
      </c>
      <c r="N21" s="58">
        <f>SUM(M21:M23)</f>
        <v>12</v>
      </c>
    </row>
    <row r="22" spans="1:14" ht="12.75">
      <c r="A22" s="59" t="s">
        <v>9</v>
      </c>
      <c r="B22" s="43">
        <v>0.375</v>
      </c>
      <c r="C22" s="44">
        <v>102</v>
      </c>
      <c r="D22" s="42" t="s">
        <v>10</v>
      </c>
      <c r="E22" s="42" t="s">
        <v>16</v>
      </c>
      <c r="F22" s="42" t="s">
        <v>17</v>
      </c>
      <c r="G22" s="42" t="s">
        <v>18</v>
      </c>
      <c r="H22" s="42" t="s">
        <v>19</v>
      </c>
      <c r="I22" s="42" t="s">
        <v>20</v>
      </c>
      <c r="J22" s="42">
        <v>177.5</v>
      </c>
      <c r="K22" s="45">
        <v>0.6826923076923077</v>
      </c>
      <c r="L22" s="46">
        <v>61.5</v>
      </c>
      <c r="M22" s="77">
        <v>4</v>
      </c>
      <c r="N22" s="60"/>
    </row>
    <row r="23" spans="1:14" ht="12.75">
      <c r="A23" s="59" t="s">
        <v>170</v>
      </c>
      <c r="B23" s="43">
        <v>0.375</v>
      </c>
      <c r="C23" s="44">
        <v>160</v>
      </c>
      <c r="D23" s="42" t="s">
        <v>171</v>
      </c>
      <c r="E23" s="42" t="s">
        <v>172</v>
      </c>
      <c r="F23" s="42" t="s">
        <v>173</v>
      </c>
      <c r="G23" s="42" t="s">
        <v>174</v>
      </c>
      <c r="H23" s="42" t="s">
        <v>19</v>
      </c>
      <c r="I23" s="42" t="s">
        <v>20</v>
      </c>
      <c r="J23" s="42">
        <v>203</v>
      </c>
      <c r="K23" s="45">
        <v>0.7</v>
      </c>
      <c r="L23" s="46">
        <v>58</v>
      </c>
      <c r="M23" s="77">
        <v>4</v>
      </c>
      <c r="N23" s="60"/>
    </row>
    <row r="24" spans="1:14" ht="13.5" thickBot="1">
      <c r="A24" s="61" t="s">
        <v>80</v>
      </c>
      <c r="B24" s="48">
        <v>0.38819444444444445</v>
      </c>
      <c r="C24" s="49">
        <v>123</v>
      </c>
      <c r="D24" s="47" t="s">
        <v>81</v>
      </c>
      <c r="E24" s="47" t="s">
        <v>90</v>
      </c>
      <c r="F24" s="47" t="s">
        <v>91</v>
      </c>
      <c r="G24" s="47" t="s">
        <v>442</v>
      </c>
      <c r="H24" s="47" t="s">
        <v>54</v>
      </c>
      <c r="I24" s="47" t="s">
        <v>20</v>
      </c>
      <c r="J24" s="47">
        <v>172</v>
      </c>
      <c r="K24" s="50">
        <v>0.6615384615384615</v>
      </c>
      <c r="L24" s="51">
        <v>53</v>
      </c>
      <c r="M24" s="78">
        <v>8</v>
      </c>
      <c r="N24" s="82">
        <v>3</v>
      </c>
    </row>
    <row r="25" spans="1:14" ht="12.75">
      <c r="A25" s="52" t="s">
        <v>80</v>
      </c>
      <c r="B25" s="53">
        <v>0.40208333333333335</v>
      </c>
      <c r="C25" s="54">
        <v>126</v>
      </c>
      <c r="D25" s="55" t="s">
        <v>81</v>
      </c>
      <c r="E25" s="55" t="s">
        <v>97</v>
      </c>
      <c r="F25" s="55" t="s">
        <v>98</v>
      </c>
      <c r="G25" s="55" t="s">
        <v>99</v>
      </c>
      <c r="H25" s="55" t="s">
        <v>29</v>
      </c>
      <c r="I25" s="55" t="s">
        <v>15</v>
      </c>
      <c r="J25" s="55">
        <v>175</v>
      </c>
      <c r="K25" s="56">
        <v>0.6730769230769231</v>
      </c>
      <c r="L25" s="57">
        <v>54</v>
      </c>
      <c r="M25" s="76">
        <v>5</v>
      </c>
      <c r="N25" s="58">
        <f>SUM(M25:M27)</f>
        <v>24</v>
      </c>
    </row>
    <row r="26" spans="1:14" ht="12.75">
      <c r="A26" s="59" t="s">
        <v>170</v>
      </c>
      <c r="B26" s="43">
        <v>0.38958333333333334</v>
      </c>
      <c r="C26" s="44">
        <v>163</v>
      </c>
      <c r="D26" s="42" t="s">
        <v>171</v>
      </c>
      <c r="E26" s="42" t="s">
        <v>177</v>
      </c>
      <c r="F26" s="42" t="s">
        <v>178</v>
      </c>
      <c r="G26" s="42" t="s">
        <v>179</v>
      </c>
      <c r="H26" s="42" t="s">
        <v>29</v>
      </c>
      <c r="I26" s="42" t="s">
        <v>15</v>
      </c>
      <c r="J26" s="42">
        <v>200</v>
      </c>
      <c r="K26" s="45">
        <v>0.6896551724137931</v>
      </c>
      <c r="L26" s="46">
        <v>56</v>
      </c>
      <c r="M26" s="77">
        <v>5</v>
      </c>
      <c r="N26" s="60"/>
    </row>
    <row r="27" spans="1:14" ht="12.75">
      <c r="A27" s="59" t="s">
        <v>9</v>
      </c>
      <c r="B27" s="43">
        <v>0.3840277777777778</v>
      </c>
      <c r="C27" s="44">
        <v>104</v>
      </c>
      <c r="D27" s="42" t="s">
        <v>10</v>
      </c>
      <c r="E27" s="42" t="s">
        <v>26</v>
      </c>
      <c r="F27" s="42" t="s">
        <v>27</v>
      </c>
      <c r="G27" s="42" t="s">
        <v>28</v>
      </c>
      <c r="H27" s="42" t="s">
        <v>29</v>
      </c>
      <c r="I27" s="42" t="s">
        <v>15</v>
      </c>
      <c r="J27" s="42">
        <v>152</v>
      </c>
      <c r="K27" s="45">
        <v>0.5846153846153846</v>
      </c>
      <c r="L27" s="46">
        <v>56.5</v>
      </c>
      <c r="M27" s="77">
        <v>14</v>
      </c>
      <c r="N27" s="60"/>
    </row>
    <row r="28" spans="1:14" ht="13.5" thickBot="1">
      <c r="A28" s="61" t="s">
        <v>127</v>
      </c>
      <c r="B28" s="48">
        <v>0.42430555555555555</v>
      </c>
      <c r="C28" s="49">
        <v>151</v>
      </c>
      <c r="D28" s="47" t="s">
        <v>128</v>
      </c>
      <c r="E28" s="47" t="s">
        <v>157</v>
      </c>
      <c r="F28" s="47" t="s">
        <v>158</v>
      </c>
      <c r="G28" s="47" t="s">
        <v>159</v>
      </c>
      <c r="H28" s="47" t="s">
        <v>29</v>
      </c>
      <c r="I28" s="47" t="s">
        <v>15</v>
      </c>
      <c r="J28" s="47">
        <v>154</v>
      </c>
      <c r="K28" s="50">
        <v>0.6416666666666667</v>
      </c>
      <c r="L28" s="51">
        <v>59</v>
      </c>
      <c r="M28" s="78">
        <v>15</v>
      </c>
      <c r="N28" s="62"/>
    </row>
    <row r="29" spans="1:14" ht="12.75">
      <c r="A29" s="52" t="s">
        <v>9</v>
      </c>
      <c r="B29" s="53">
        <v>0.4152777777777778</v>
      </c>
      <c r="C29" s="54">
        <v>111</v>
      </c>
      <c r="D29" s="55" t="s">
        <v>10</v>
      </c>
      <c r="E29" s="55" t="s">
        <v>56</v>
      </c>
      <c r="F29" s="55" t="s">
        <v>57</v>
      </c>
      <c r="G29" s="55" t="s">
        <v>58</v>
      </c>
      <c r="H29" s="55" t="s">
        <v>33</v>
      </c>
      <c r="I29" s="55" t="s">
        <v>59</v>
      </c>
      <c r="J29" s="55">
        <v>177</v>
      </c>
      <c r="K29" s="56">
        <v>0.6807692307692308</v>
      </c>
      <c r="L29" s="57">
        <v>61</v>
      </c>
      <c r="M29" s="76">
        <v>5</v>
      </c>
      <c r="N29" s="58">
        <f>SUM(M29:M31)</f>
        <v>21</v>
      </c>
    </row>
    <row r="30" spans="1:14" ht="12.75">
      <c r="A30" s="59" t="s">
        <v>170</v>
      </c>
      <c r="B30" s="43">
        <v>0.43333333333333335</v>
      </c>
      <c r="C30" s="44">
        <v>172</v>
      </c>
      <c r="D30" s="42" t="s">
        <v>171</v>
      </c>
      <c r="E30" s="42" t="s">
        <v>198</v>
      </c>
      <c r="F30" s="42" t="s">
        <v>199</v>
      </c>
      <c r="G30" s="42" t="s">
        <v>200</v>
      </c>
      <c r="H30" s="42" t="s">
        <v>33</v>
      </c>
      <c r="I30" s="42" t="s">
        <v>59</v>
      </c>
      <c r="J30" s="42">
        <v>197</v>
      </c>
      <c r="K30" s="45">
        <v>0.6793103448275862</v>
      </c>
      <c r="L30" s="46">
        <v>55</v>
      </c>
      <c r="M30" s="77">
        <v>7</v>
      </c>
      <c r="N30" s="60"/>
    </row>
    <row r="31" spans="1:14" ht="12.75">
      <c r="A31" s="59" t="s">
        <v>127</v>
      </c>
      <c r="B31" s="43">
        <v>0.41944444444444445</v>
      </c>
      <c r="C31" s="44">
        <v>150</v>
      </c>
      <c r="D31" s="42" t="s">
        <v>128</v>
      </c>
      <c r="E31" s="42" t="s">
        <v>154</v>
      </c>
      <c r="F31" s="42" t="s">
        <v>155</v>
      </c>
      <c r="G31" s="42" t="s">
        <v>156</v>
      </c>
      <c r="H31" s="42" t="s">
        <v>33</v>
      </c>
      <c r="I31" s="42" t="s">
        <v>59</v>
      </c>
      <c r="J31" s="42">
        <v>162.5</v>
      </c>
      <c r="K31" s="45">
        <v>0.6770833333333334</v>
      </c>
      <c r="L31" s="46">
        <v>59.5</v>
      </c>
      <c r="M31" s="77">
        <v>9</v>
      </c>
      <c r="N31" s="60"/>
    </row>
    <row r="32" spans="1:14" ht="13.5" thickBot="1">
      <c r="A32" s="61" t="s">
        <v>80</v>
      </c>
      <c r="B32" s="48">
        <v>0.41041666666666665</v>
      </c>
      <c r="C32" s="49">
        <v>128</v>
      </c>
      <c r="D32" s="47" t="s">
        <v>81</v>
      </c>
      <c r="E32" s="47" t="s">
        <v>104</v>
      </c>
      <c r="F32" s="47" t="s">
        <v>105</v>
      </c>
      <c r="G32" s="47" t="s">
        <v>106</v>
      </c>
      <c r="H32" s="47" t="s">
        <v>33</v>
      </c>
      <c r="I32" s="47" t="s">
        <v>59</v>
      </c>
      <c r="J32" s="47">
        <v>168.5</v>
      </c>
      <c r="K32" s="50">
        <v>0.6480769230769231</v>
      </c>
      <c r="L32" s="51">
        <v>52</v>
      </c>
      <c r="M32" s="78">
        <v>12</v>
      </c>
      <c r="N32" s="62"/>
    </row>
    <row r="33" spans="1:14" ht="12.75">
      <c r="A33" s="52" t="s">
        <v>127</v>
      </c>
      <c r="B33" s="53">
        <v>0.375</v>
      </c>
      <c r="C33" s="54">
        <v>140</v>
      </c>
      <c r="D33" s="55" t="s">
        <v>128</v>
      </c>
      <c r="E33" s="55" t="s">
        <v>129</v>
      </c>
      <c r="F33" s="55" t="s">
        <v>130</v>
      </c>
      <c r="G33" s="55" t="s">
        <v>131</v>
      </c>
      <c r="H33" s="55" t="s">
        <v>33</v>
      </c>
      <c r="I33" s="55" t="s">
        <v>34</v>
      </c>
      <c r="J33" s="55">
        <v>171.5</v>
      </c>
      <c r="K33" s="56">
        <v>0.7145833333333333</v>
      </c>
      <c r="L33" s="57">
        <v>64</v>
      </c>
      <c r="M33" s="76">
        <v>3</v>
      </c>
      <c r="N33" s="58">
        <f>SUM(M33:M35)</f>
        <v>17</v>
      </c>
    </row>
    <row r="34" spans="1:14" ht="12.75">
      <c r="A34" s="59" t="s">
        <v>80</v>
      </c>
      <c r="B34" s="43">
        <v>0.37916666666666665</v>
      </c>
      <c r="C34" s="44">
        <v>121</v>
      </c>
      <c r="D34" s="42" t="s">
        <v>81</v>
      </c>
      <c r="E34" s="42" t="s">
        <v>85</v>
      </c>
      <c r="F34" s="42" t="s">
        <v>86</v>
      </c>
      <c r="G34" s="63" t="s">
        <v>87</v>
      </c>
      <c r="H34" s="42" t="s">
        <v>33</v>
      </c>
      <c r="I34" s="42" t="s">
        <v>34</v>
      </c>
      <c r="J34" s="42">
        <v>177</v>
      </c>
      <c r="K34" s="45">
        <v>0.6807692307692308</v>
      </c>
      <c r="L34" s="46">
        <v>55</v>
      </c>
      <c r="M34" s="77">
        <v>4</v>
      </c>
      <c r="N34" s="60"/>
    </row>
    <row r="35" spans="1:14" ht="12.75">
      <c r="A35" s="59" t="s">
        <v>9</v>
      </c>
      <c r="B35" s="43">
        <v>0.38819444444444445</v>
      </c>
      <c r="C35" s="44">
        <v>105</v>
      </c>
      <c r="D35" s="42" t="s">
        <v>10</v>
      </c>
      <c r="E35" s="42" t="s">
        <v>30</v>
      </c>
      <c r="F35" s="42" t="s">
        <v>31</v>
      </c>
      <c r="G35" s="63" t="s">
        <v>32</v>
      </c>
      <c r="H35" s="42" t="s">
        <v>33</v>
      </c>
      <c r="I35" s="42" t="s">
        <v>34</v>
      </c>
      <c r="J35" s="42">
        <v>169</v>
      </c>
      <c r="K35" s="45">
        <v>0.65</v>
      </c>
      <c r="L35" s="46">
        <v>60.5</v>
      </c>
      <c r="M35" s="77">
        <v>10</v>
      </c>
      <c r="N35" s="60"/>
    </row>
    <row r="36" spans="1:14" ht="13.5" thickBot="1">
      <c r="A36" s="70" t="s">
        <v>170</v>
      </c>
      <c r="B36" s="71">
        <v>0.39444444444444443</v>
      </c>
      <c r="C36" s="71">
        <v>164</v>
      </c>
      <c r="D36" s="71" t="s">
        <v>171</v>
      </c>
      <c r="E36" s="71" t="s">
        <v>180</v>
      </c>
      <c r="F36" s="71" t="s">
        <v>181</v>
      </c>
      <c r="G36" s="71" t="s">
        <v>182</v>
      </c>
      <c r="H36" s="71" t="s">
        <v>33</v>
      </c>
      <c r="I36" s="71" t="s">
        <v>34</v>
      </c>
      <c r="J36" s="71">
        <v>191.5</v>
      </c>
      <c r="K36" s="72">
        <v>0.6603448275862069</v>
      </c>
      <c r="L36" s="73">
        <v>53</v>
      </c>
      <c r="M36" s="80">
        <v>10</v>
      </c>
      <c r="N36" s="74"/>
    </row>
    <row r="37" spans="1:14" ht="12.75">
      <c r="A37" s="52" t="s">
        <v>80</v>
      </c>
      <c r="B37" s="53">
        <v>0.3972222222222222</v>
      </c>
      <c r="C37" s="54">
        <v>125</v>
      </c>
      <c r="D37" s="55" t="s">
        <v>81</v>
      </c>
      <c r="E37" s="55" t="s">
        <v>68</v>
      </c>
      <c r="F37" s="55" t="s">
        <v>95</v>
      </c>
      <c r="G37" s="55" t="s">
        <v>96</v>
      </c>
      <c r="H37" s="55" t="s">
        <v>38</v>
      </c>
      <c r="I37" s="55" t="s">
        <v>15</v>
      </c>
      <c r="J37" s="55">
        <v>174</v>
      </c>
      <c r="K37" s="56">
        <v>0.6692307692307692</v>
      </c>
      <c r="L37" s="57">
        <v>55</v>
      </c>
      <c r="M37" s="76">
        <v>6</v>
      </c>
      <c r="N37" s="58">
        <f>SUM(M37:M39)</f>
        <v>27</v>
      </c>
    </row>
    <row r="38" spans="1:14" ht="12.75">
      <c r="A38" s="59" t="s">
        <v>127</v>
      </c>
      <c r="B38" s="43">
        <v>0.40625</v>
      </c>
      <c r="C38" s="44">
        <v>147</v>
      </c>
      <c r="D38" s="42" t="s">
        <v>128</v>
      </c>
      <c r="E38" s="42" t="s">
        <v>147</v>
      </c>
      <c r="F38" s="42" t="s">
        <v>122</v>
      </c>
      <c r="G38" s="42" t="s">
        <v>148</v>
      </c>
      <c r="H38" s="42" t="s">
        <v>38</v>
      </c>
      <c r="I38" s="42" t="s">
        <v>15</v>
      </c>
      <c r="J38" s="42">
        <v>162</v>
      </c>
      <c r="K38" s="45">
        <v>0.675</v>
      </c>
      <c r="L38" s="46">
        <v>61</v>
      </c>
      <c r="M38" s="77">
        <v>10</v>
      </c>
      <c r="N38" s="60"/>
    </row>
    <row r="39" spans="1:14" ht="12.75">
      <c r="A39" s="59" t="s">
        <v>9</v>
      </c>
      <c r="B39" s="43">
        <v>0.39305555555555555</v>
      </c>
      <c r="C39" s="44">
        <v>106</v>
      </c>
      <c r="D39" s="42" t="s">
        <v>10</v>
      </c>
      <c r="E39" s="42" t="s">
        <v>35</v>
      </c>
      <c r="F39" s="42" t="s">
        <v>36</v>
      </c>
      <c r="G39" s="42" t="s">
        <v>37</v>
      </c>
      <c r="H39" s="42" t="s">
        <v>38</v>
      </c>
      <c r="I39" s="42" t="s">
        <v>15</v>
      </c>
      <c r="J39" s="42">
        <v>166</v>
      </c>
      <c r="K39" s="45">
        <v>0.6384615384615384</v>
      </c>
      <c r="L39" s="46">
        <v>60.5</v>
      </c>
      <c r="M39" s="77">
        <v>11</v>
      </c>
      <c r="N39" s="60"/>
    </row>
    <row r="40" spans="1:14" ht="13.5" thickBot="1">
      <c r="A40" s="70" t="s">
        <v>170</v>
      </c>
      <c r="B40" s="71">
        <v>0.3993055555555556</v>
      </c>
      <c r="C40" s="71">
        <v>165</v>
      </c>
      <c r="D40" s="71" t="s">
        <v>171</v>
      </c>
      <c r="E40" s="71" t="s">
        <v>76</v>
      </c>
      <c r="F40" s="71" t="s">
        <v>77</v>
      </c>
      <c r="G40" s="71" t="s">
        <v>183</v>
      </c>
      <c r="H40" s="71" t="s">
        <v>38</v>
      </c>
      <c r="I40" s="71" t="s">
        <v>15</v>
      </c>
      <c r="J40" s="71">
        <v>183</v>
      </c>
      <c r="K40" s="72">
        <v>0.6310344827586207</v>
      </c>
      <c r="L40" s="73">
        <v>51</v>
      </c>
      <c r="M40" s="80">
        <v>12</v>
      </c>
      <c r="N40" s="74"/>
    </row>
    <row r="41" spans="1:14" ht="12.75">
      <c r="A41" s="52" t="s">
        <v>170</v>
      </c>
      <c r="B41" s="53">
        <v>0.4625</v>
      </c>
      <c r="C41" s="54">
        <v>178</v>
      </c>
      <c r="D41" s="55" t="s">
        <v>171</v>
      </c>
      <c r="E41" s="55" t="s">
        <v>210</v>
      </c>
      <c r="F41" s="55" t="s">
        <v>211</v>
      </c>
      <c r="G41" s="55" t="s">
        <v>212</v>
      </c>
      <c r="H41" s="55" t="s">
        <v>14</v>
      </c>
      <c r="I41" s="55" t="s">
        <v>15</v>
      </c>
      <c r="J41" s="55">
        <v>197.5</v>
      </c>
      <c r="K41" s="56">
        <v>0.6810344827586207</v>
      </c>
      <c r="L41" s="57">
        <v>56</v>
      </c>
      <c r="M41" s="76">
        <v>6</v>
      </c>
      <c r="N41" s="58">
        <f>SUM(M41:M43)</f>
        <v>29</v>
      </c>
    </row>
    <row r="42" spans="1:14" ht="12.75">
      <c r="A42" s="59" t="s">
        <v>80</v>
      </c>
      <c r="B42" s="43">
        <v>0.4423611111111111</v>
      </c>
      <c r="C42" s="44">
        <v>135</v>
      </c>
      <c r="D42" s="42" t="s">
        <v>81</v>
      </c>
      <c r="E42" s="42" t="s">
        <v>124</v>
      </c>
      <c r="F42" s="42" t="s">
        <v>125</v>
      </c>
      <c r="G42" s="42" t="s">
        <v>126</v>
      </c>
      <c r="H42" s="42" t="s">
        <v>14</v>
      </c>
      <c r="I42" s="42" t="s">
        <v>15</v>
      </c>
      <c r="J42" s="42">
        <v>171</v>
      </c>
      <c r="K42" s="45">
        <v>0.6576923076923077</v>
      </c>
      <c r="L42" s="46">
        <v>53</v>
      </c>
      <c r="M42" s="77">
        <v>10</v>
      </c>
      <c r="N42" s="60"/>
    </row>
    <row r="43" spans="1:14" ht="13.5" thickBot="1">
      <c r="A43" s="61" t="s">
        <v>127</v>
      </c>
      <c r="B43" s="48">
        <v>0.4423611111111111</v>
      </c>
      <c r="C43" s="49">
        <v>155</v>
      </c>
      <c r="D43" s="47" t="s">
        <v>128</v>
      </c>
      <c r="E43" s="47" t="s">
        <v>26</v>
      </c>
      <c r="F43" s="47" t="s">
        <v>168</v>
      </c>
      <c r="G43" s="47" t="s">
        <v>169</v>
      </c>
      <c r="H43" s="47" t="s">
        <v>14</v>
      </c>
      <c r="I43" s="47" t="s">
        <v>15</v>
      </c>
      <c r="J43" s="47">
        <v>157</v>
      </c>
      <c r="K43" s="50">
        <v>0.6541666666666667</v>
      </c>
      <c r="L43" s="51">
        <v>58.5</v>
      </c>
      <c r="M43" s="78">
        <v>13</v>
      </c>
      <c r="N43" s="62"/>
    </row>
    <row r="44" spans="1:14" ht="12.75">
      <c r="A44" s="52" t="s">
        <v>9</v>
      </c>
      <c r="B44" s="53">
        <v>0.40208333333333335</v>
      </c>
      <c r="C44" s="54">
        <v>108</v>
      </c>
      <c r="D44" s="55" t="s">
        <v>10</v>
      </c>
      <c r="E44" s="55" t="s">
        <v>447</v>
      </c>
      <c r="F44" s="55" t="s">
        <v>448</v>
      </c>
      <c r="G44" s="55" t="s">
        <v>449</v>
      </c>
      <c r="H44" s="55" t="s">
        <v>45</v>
      </c>
      <c r="I44" s="55" t="s">
        <v>46</v>
      </c>
      <c r="J44" s="55">
        <v>178</v>
      </c>
      <c r="K44" s="56">
        <v>0.6846153846153846</v>
      </c>
      <c r="L44" s="57">
        <v>61.5</v>
      </c>
      <c r="M44" s="76">
        <v>2</v>
      </c>
      <c r="N44" s="58">
        <f>SUM(M44:M46)</f>
        <v>6</v>
      </c>
    </row>
    <row r="45" spans="1:14" ht="12.75">
      <c r="A45" s="59" t="s">
        <v>80</v>
      </c>
      <c r="B45" s="43">
        <v>0.39305555555555555</v>
      </c>
      <c r="C45" s="44">
        <v>124</v>
      </c>
      <c r="D45" s="42" t="s">
        <v>81</v>
      </c>
      <c r="E45" s="42" t="s">
        <v>92</v>
      </c>
      <c r="F45" s="42" t="s">
        <v>93</v>
      </c>
      <c r="G45" s="42" t="s">
        <v>94</v>
      </c>
      <c r="H45" s="42" t="s">
        <v>45</v>
      </c>
      <c r="I45" s="42" t="s">
        <v>46</v>
      </c>
      <c r="J45" s="42">
        <v>178.5</v>
      </c>
      <c r="K45" s="45">
        <v>0.6865384615384615</v>
      </c>
      <c r="L45" s="46">
        <v>55</v>
      </c>
      <c r="M45" s="77">
        <v>2</v>
      </c>
      <c r="N45" s="60"/>
    </row>
    <row r="46" spans="1:14" ht="12.75">
      <c r="A46" s="59" t="s">
        <v>170</v>
      </c>
      <c r="B46" s="43">
        <v>0.40902777777777777</v>
      </c>
      <c r="C46" s="44">
        <v>167</v>
      </c>
      <c r="D46" s="42" t="s">
        <v>171</v>
      </c>
      <c r="E46" s="42" t="s">
        <v>187</v>
      </c>
      <c r="F46" s="42" t="s">
        <v>188</v>
      </c>
      <c r="G46" s="42" t="s">
        <v>189</v>
      </c>
      <c r="H46" s="42" t="s">
        <v>45</v>
      </c>
      <c r="I46" s="42" t="s">
        <v>46</v>
      </c>
      <c r="J46" s="42">
        <v>205</v>
      </c>
      <c r="K46" s="45">
        <v>0.7068965517241379</v>
      </c>
      <c r="L46" s="46">
        <v>56</v>
      </c>
      <c r="M46" s="77">
        <v>2</v>
      </c>
      <c r="N46" s="60"/>
    </row>
    <row r="47" spans="1:14" ht="13.5" thickBot="1">
      <c r="A47" s="61" t="s">
        <v>127</v>
      </c>
      <c r="B47" s="48">
        <v>0.39305555555555555</v>
      </c>
      <c r="C47" s="49">
        <v>144</v>
      </c>
      <c r="D47" s="47" t="s">
        <v>128</v>
      </c>
      <c r="E47" s="47" t="s">
        <v>43</v>
      </c>
      <c r="F47" s="47" t="s">
        <v>140</v>
      </c>
      <c r="G47" s="47" t="s">
        <v>141</v>
      </c>
      <c r="H47" s="47" t="s">
        <v>45</v>
      </c>
      <c r="I47" s="47" t="s">
        <v>46</v>
      </c>
      <c r="J47" s="47">
        <v>162.5</v>
      </c>
      <c r="K47" s="50">
        <v>0.6770833333333334</v>
      </c>
      <c r="L47" s="51">
        <v>61.5</v>
      </c>
      <c r="M47" s="78">
        <v>7</v>
      </c>
      <c r="N47" s="82">
        <v>1</v>
      </c>
    </row>
    <row r="48" spans="1:14" ht="12.75">
      <c r="A48" s="52" t="s">
        <v>127</v>
      </c>
      <c r="B48" s="53">
        <v>0.4152777777777778</v>
      </c>
      <c r="C48" s="54">
        <v>149</v>
      </c>
      <c r="D48" s="55" t="s">
        <v>128</v>
      </c>
      <c r="E48" s="55" t="s">
        <v>152</v>
      </c>
      <c r="F48" s="55" t="s">
        <v>57</v>
      </c>
      <c r="G48" s="55" t="s">
        <v>153</v>
      </c>
      <c r="H48" s="55" t="s">
        <v>45</v>
      </c>
      <c r="I48" s="55" t="s">
        <v>67</v>
      </c>
      <c r="J48" s="55">
        <v>158.5</v>
      </c>
      <c r="K48" s="56">
        <v>0.6604166666666667</v>
      </c>
      <c r="L48" s="57">
        <v>60.5</v>
      </c>
      <c r="M48" s="76">
        <v>11</v>
      </c>
      <c r="N48" s="58">
        <f>SUM(M48:M50)</f>
        <v>38</v>
      </c>
    </row>
    <row r="49" spans="1:14" ht="12.75">
      <c r="A49" s="59" t="s">
        <v>9</v>
      </c>
      <c r="B49" s="43">
        <v>0.42430555555555555</v>
      </c>
      <c r="C49" s="44">
        <v>113</v>
      </c>
      <c r="D49" s="42" t="s">
        <v>10</v>
      </c>
      <c r="E49" s="42" t="s">
        <v>64</v>
      </c>
      <c r="F49" s="42" t="s">
        <v>65</v>
      </c>
      <c r="G49" s="42" t="s">
        <v>66</v>
      </c>
      <c r="H49" s="42" t="s">
        <v>45</v>
      </c>
      <c r="I49" s="42" t="s">
        <v>67</v>
      </c>
      <c r="J49" s="42">
        <v>159.5</v>
      </c>
      <c r="K49" s="45">
        <v>0.6134615384615385</v>
      </c>
      <c r="L49" s="46">
        <v>57.5</v>
      </c>
      <c r="M49" s="77">
        <v>13</v>
      </c>
      <c r="N49" s="60"/>
    </row>
    <row r="50" spans="1:14" ht="12.75">
      <c r="A50" s="59" t="s">
        <v>80</v>
      </c>
      <c r="B50" s="43">
        <v>0.4152777777777778</v>
      </c>
      <c r="C50" s="44">
        <v>129</v>
      </c>
      <c r="D50" s="42" t="s">
        <v>81</v>
      </c>
      <c r="E50" s="42" t="s">
        <v>371</v>
      </c>
      <c r="F50" s="42" t="s">
        <v>372</v>
      </c>
      <c r="G50" s="42" t="s">
        <v>450</v>
      </c>
      <c r="H50" s="42" t="s">
        <v>45</v>
      </c>
      <c r="I50" s="42" t="s">
        <v>67</v>
      </c>
      <c r="J50" s="42">
        <v>166</v>
      </c>
      <c r="K50" s="45">
        <v>0.6384615384615384</v>
      </c>
      <c r="L50" s="46">
        <v>52</v>
      </c>
      <c r="M50" s="77">
        <v>14</v>
      </c>
      <c r="N50" s="60"/>
    </row>
    <row r="51" spans="1:14" ht="13.5" thickBot="1">
      <c r="A51" s="70" t="s">
        <v>170</v>
      </c>
      <c r="B51" s="71">
        <v>0.43819444444444444</v>
      </c>
      <c r="C51" s="71">
        <v>173</v>
      </c>
      <c r="D51" s="71" t="s">
        <v>171</v>
      </c>
      <c r="E51" s="71" t="s">
        <v>43</v>
      </c>
      <c r="F51" s="71" t="s">
        <v>44</v>
      </c>
      <c r="G51" s="71" t="s">
        <v>201</v>
      </c>
      <c r="H51" s="71" t="s">
        <v>202</v>
      </c>
      <c r="I51" s="71" t="s">
        <v>67</v>
      </c>
      <c r="J51" s="71">
        <v>175</v>
      </c>
      <c r="K51" s="72">
        <v>0.603448275862069</v>
      </c>
      <c r="L51" s="73">
        <v>50</v>
      </c>
      <c r="M51" s="80">
        <v>14</v>
      </c>
      <c r="N51" s="74"/>
    </row>
    <row r="52" spans="1:14" ht="12.75">
      <c r="A52" s="52" t="s">
        <v>170</v>
      </c>
      <c r="B52" s="53">
        <v>0.4284722222222222</v>
      </c>
      <c r="C52" s="54">
        <v>171</v>
      </c>
      <c r="D52" s="55" t="s">
        <v>171</v>
      </c>
      <c r="E52" s="55" t="s">
        <v>195</v>
      </c>
      <c r="F52" s="55" t="s">
        <v>196</v>
      </c>
      <c r="G52" s="55" t="s">
        <v>197</v>
      </c>
      <c r="H52" s="55" t="s">
        <v>71</v>
      </c>
      <c r="I52" s="55" t="s">
        <v>15</v>
      </c>
      <c r="J52" s="55">
        <v>204</v>
      </c>
      <c r="K52" s="56">
        <v>0.7034482758620689</v>
      </c>
      <c r="L52" s="57">
        <v>56</v>
      </c>
      <c r="M52" s="76">
        <v>3</v>
      </c>
      <c r="N52" s="58">
        <f>SUM(M52:M54)</f>
        <v>15</v>
      </c>
    </row>
    <row r="53" spans="1:14" ht="12.75">
      <c r="A53" s="59" t="s">
        <v>9</v>
      </c>
      <c r="B53" s="43">
        <v>0.4284722222222222</v>
      </c>
      <c r="C53" s="44">
        <v>114</v>
      </c>
      <c r="D53" s="42" t="s">
        <v>10</v>
      </c>
      <c r="E53" s="42" t="s">
        <v>68</v>
      </c>
      <c r="F53" s="42" t="s">
        <v>69</v>
      </c>
      <c r="G53" s="42" t="s">
        <v>70</v>
      </c>
      <c r="H53" s="42" t="s">
        <v>71</v>
      </c>
      <c r="I53" s="42" t="s">
        <v>15</v>
      </c>
      <c r="J53" s="42">
        <v>173</v>
      </c>
      <c r="K53" s="45">
        <v>0.6653846153846154</v>
      </c>
      <c r="L53" s="46">
        <v>61</v>
      </c>
      <c r="M53" s="77">
        <v>6</v>
      </c>
      <c r="N53" s="60"/>
    </row>
    <row r="54" spans="1:14" ht="12.75">
      <c r="A54" s="59" t="s">
        <v>127</v>
      </c>
      <c r="B54" s="43">
        <v>0.40208333333333335</v>
      </c>
      <c r="C54" s="44">
        <v>146</v>
      </c>
      <c r="D54" s="42" t="s">
        <v>128</v>
      </c>
      <c r="E54" s="42" t="s">
        <v>43</v>
      </c>
      <c r="F54" s="42" t="s">
        <v>145</v>
      </c>
      <c r="G54" s="42" t="s">
        <v>146</v>
      </c>
      <c r="H54" s="42" t="s">
        <v>71</v>
      </c>
      <c r="I54" s="42" t="s">
        <v>15</v>
      </c>
      <c r="J54" s="42">
        <v>163</v>
      </c>
      <c r="K54" s="45">
        <v>0.6791666666666667</v>
      </c>
      <c r="L54" s="46">
        <v>60.5</v>
      </c>
      <c r="M54" s="77">
        <v>6</v>
      </c>
      <c r="N54" s="60"/>
    </row>
    <row r="55" spans="1:14" ht="13.5" thickBot="1">
      <c r="A55" s="61" t="s">
        <v>80</v>
      </c>
      <c r="B55" s="48">
        <v>0.42430555555555555</v>
      </c>
      <c r="C55" s="49">
        <v>131</v>
      </c>
      <c r="D55" s="47" t="s">
        <v>81</v>
      </c>
      <c r="E55" s="47" t="s">
        <v>113</v>
      </c>
      <c r="F55" s="47" t="s">
        <v>114</v>
      </c>
      <c r="G55" s="47" t="s">
        <v>115</v>
      </c>
      <c r="H55" s="47" t="s">
        <v>71</v>
      </c>
      <c r="I55" s="47" t="s">
        <v>15</v>
      </c>
      <c r="J55" s="47">
        <v>168.5</v>
      </c>
      <c r="K55" s="50">
        <v>0.6480769230769231</v>
      </c>
      <c r="L55" s="51">
        <v>53</v>
      </c>
      <c r="M55" s="78">
        <v>11</v>
      </c>
      <c r="N55" s="82">
        <v>6</v>
      </c>
    </row>
    <row r="56" spans="1:14" ht="12.75">
      <c r="A56" s="52" t="s">
        <v>127</v>
      </c>
      <c r="B56" s="53">
        <v>0.37916666666666665</v>
      </c>
      <c r="C56" s="54">
        <v>141</v>
      </c>
      <c r="D56" s="55" t="s">
        <v>128</v>
      </c>
      <c r="E56" s="55" t="s">
        <v>132</v>
      </c>
      <c r="F56" s="55" t="s">
        <v>133</v>
      </c>
      <c r="G56" s="55" t="s">
        <v>134</v>
      </c>
      <c r="H56" s="55" t="s">
        <v>75</v>
      </c>
      <c r="I56" s="55" t="s">
        <v>15</v>
      </c>
      <c r="J56" s="55">
        <v>174.5</v>
      </c>
      <c r="K56" s="56">
        <v>0.7270833333333333</v>
      </c>
      <c r="L56" s="57">
        <v>65.5</v>
      </c>
      <c r="M56" s="76">
        <v>2</v>
      </c>
      <c r="N56" s="58">
        <f>SUM(M56:M58)</f>
        <v>19</v>
      </c>
    </row>
    <row r="57" spans="1:14" ht="12.75">
      <c r="A57" s="59" t="s">
        <v>9</v>
      </c>
      <c r="B57" s="43">
        <v>0.43333333333333335</v>
      </c>
      <c r="C57" s="44">
        <v>115</v>
      </c>
      <c r="D57" s="42" t="s">
        <v>10</v>
      </c>
      <c r="E57" s="63" t="s">
        <v>72</v>
      </c>
      <c r="F57" s="63" t="s">
        <v>73</v>
      </c>
      <c r="G57" s="63" t="s">
        <v>74</v>
      </c>
      <c r="H57" s="42" t="s">
        <v>75</v>
      </c>
      <c r="I57" s="42" t="s">
        <v>15</v>
      </c>
      <c r="J57" s="42">
        <v>171.5</v>
      </c>
      <c r="K57" s="45">
        <v>0.6596153846153846</v>
      </c>
      <c r="L57" s="46">
        <v>60.5</v>
      </c>
      <c r="M57" s="77">
        <v>8</v>
      </c>
      <c r="N57" s="60"/>
    </row>
    <row r="58" spans="1:14" ht="12.75">
      <c r="A58" s="59" t="s">
        <v>170</v>
      </c>
      <c r="B58" s="43">
        <v>0.4527777777777778</v>
      </c>
      <c r="C58" s="44">
        <v>176</v>
      </c>
      <c r="D58" s="42" t="s">
        <v>171</v>
      </c>
      <c r="E58" s="42" t="s">
        <v>92</v>
      </c>
      <c r="F58" s="42" t="s">
        <v>206</v>
      </c>
      <c r="G58" s="42" t="s">
        <v>207</v>
      </c>
      <c r="H58" s="42" t="s">
        <v>75</v>
      </c>
      <c r="I58" s="42" t="s">
        <v>15</v>
      </c>
      <c r="J58" s="42">
        <v>193.5</v>
      </c>
      <c r="K58" s="45">
        <v>0.6672413793103448</v>
      </c>
      <c r="L58" s="46">
        <v>54</v>
      </c>
      <c r="M58" s="77">
        <v>9</v>
      </c>
      <c r="N58" s="60"/>
    </row>
    <row r="59" spans="1:14" ht="13.5" thickBot="1">
      <c r="A59" s="61" t="s">
        <v>80</v>
      </c>
      <c r="B59" s="48">
        <v>0.4284722222222222</v>
      </c>
      <c r="C59" s="49">
        <v>132</v>
      </c>
      <c r="D59" s="47" t="s">
        <v>81</v>
      </c>
      <c r="E59" s="47" t="s">
        <v>26</v>
      </c>
      <c r="F59" s="47" t="s">
        <v>116</v>
      </c>
      <c r="G59" s="47" t="s">
        <v>117</v>
      </c>
      <c r="H59" s="47" t="s">
        <v>75</v>
      </c>
      <c r="I59" s="47" t="s">
        <v>15</v>
      </c>
      <c r="J59" s="47">
        <v>168</v>
      </c>
      <c r="K59" s="50">
        <v>0.6461538461538462</v>
      </c>
      <c r="L59" s="51">
        <v>52</v>
      </c>
      <c r="M59" s="78">
        <v>13</v>
      </c>
      <c r="N59" s="62"/>
    </row>
    <row r="60" spans="1:14" ht="39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5"/>
      <c r="L60" s="67"/>
      <c r="M60" s="79"/>
      <c r="N60" s="64"/>
    </row>
    <row r="61" spans="1:14" ht="39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5"/>
      <c r="L61" s="67"/>
      <c r="M61" s="79"/>
      <c r="N61" s="64"/>
    </row>
    <row r="62" spans="1:14" ht="39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5"/>
      <c r="L62" s="67"/>
      <c r="M62" s="79"/>
      <c r="N62" s="64"/>
    </row>
    <row r="63" spans="1:14" ht="39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5"/>
      <c r="L63" s="67"/>
      <c r="M63" s="79"/>
      <c r="N63" s="64"/>
    </row>
    <row r="64" spans="1:14" ht="39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5"/>
      <c r="L64" s="67"/>
      <c r="M64" s="79"/>
      <c r="N64" s="64"/>
    </row>
    <row r="65" spans="1:14" ht="39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5"/>
      <c r="L65" s="67"/>
      <c r="M65" s="79"/>
      <c r="N65" s="64"/>
    </row>
    <row r="66" spans="1:14" ht="39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5"/>
      <c r="L66" s="67"/>
      <c r="M66" s="79"/>
      <c r="N66" s="64"/>
    </row>
    <row r="67" spans="1:14" ht="39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7"/>
      <c r="M67" s="79"/>
      <c r="N67" s="64"/>
    </row>
    <row r="68" spans="1:14" ht="39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5"/>
      <c r="L68" s="67"/>
      <c r="M68" s="79"/>
      <c r="N68" s="64"/>
    </row>
    <row r="69" spans="1:14" ht="39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5"/>
      <c r="L69" s="67"/>
      <c r="M69" s="79"/>
      <c r="N69" s="64"/>
    </row>
    <row r="70" spans="1:14" ht="39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5"/>
      <c r="L70" s="67"/>
      <c r="M70" s="79"/>
      <c r="N70" s="64"/>
    </row>
    <row r="71" spans="1:14" ht="39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5"/>
      <c r="L71" s="67"/>
      <c r="M71" s="79"/>
      <c r="N71" s="64"/>
    </row>
    <row r="72" spans="1:14" ht="39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5"/>
      <c r="L72" s="67"/>
      <c r="M72" s="79"/>
      <c r="N72" s="64"/>
    </row>
    <row r="73" spans="1:14" ht="39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5"/>
      <c r="L73" s="67"/>
      <c r="M73" s="79"/>
      <c r="N73" s="64"/>
    </row>
    <row r="74" spans="1:14" ht="39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5"/>
      <c r="L74" s="67"/>
      <c r="M74" s="79"/>
      <c r="N74" s="64"/>
    </row>
    <row r="75" spans="1:14" ht="39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5"/>
      <c r="L75" s="67"/>
      <c r="M75" s="79"/>
      <c r="N75" s="64"/>
    </row>
    <row r="76" spans="1:14" ht="39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5"/>
      <c r="L76" s="67"/>
      <c r="M76" s="79"/>
      <c r="N76" s="64"/>
    </row>
    <row r="77" spans="1:14" ht="39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5"/>
      <c r="L77" s="67"/>
      <c r="M77" s="79"/>
      <c r="N77" s="64"/>
    </row>
    <row r="78" spans="1:14" ht="39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5"/>
      <c r="L78" s="67"/>
      <c r="M78" s="79"/>
      <c r="N78" s="64"/>
    </row>
    <row r="79" spans="1:14" ht="39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5"/>
      <c r="L79" s="67"/>
      <c r="M79" s="79"/>
      <c r="N79" s="64"/>
    </row>
    <row r="80" spans="1:14" ht="39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5"/>
      <c r="L80" s="67"/>
      <c r="M80" s="79"/>
      <c r="N80" s="64"/>
    </row>
    <row r="81" spans="1:14" ht="39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5"/>
      <c r="L81" s="67"/>
      <c r="M81" s="79"/>
      <c r="N81" s="64"/>
    </row>
    <row r="82" spans="1:14" ht="39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5"/>
      <c r="L82" s="67"/>
      <c r="M82" s="79"/>
      <c r="N82" s="64"/>
    </row>
    <row r="83" spans="1:14" ht="39.7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5"/>
      <c r="L83" s="67"/>
      <c r="M83" s="79"/>
      <c r="N83" s="64"/>
    </row>
    <row r="84" spans="1:14" ht="39.7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5"/>
      <c r="L84" s="67"/>
      <c r="M84" s="79"/>
      <c r="N84" s="64"/>
    </row>
    <row r="85" spans="1:14" ht="39.7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5"/>
      <c r="L85" s="67"/>
      <c r="M85" s="79"/>
      <c r="N85" s="64"/>
    </row>
    <row r="86" spans="1:14" ht="39.7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5"/>
      <c r="L86" s="67"/>
      <c r="M86" s="79"/>
      <c r="N86" s="64"/>
    </row>
    <row r="87" spans="1:14" ht="39.7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5"/>
      <c r="L87" s="67"/>
      <c r="M87" s="79"/>
      <c r="N87" s="64"/>
    </row>
    <row r="88" spans="1:14" ht="39.7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5"/>
      <c r="L88" s="67"/>
      <c r="M88" s="79"/>
      <c r="N88" s="64"/>
    </row>
    <row r="89" spans="1:14" ht="39.7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5"/>
      <c r="L89" s="67"/>
      <c r="M89" s="79"/>
      <c r="N89" s="64"/>
    </row>
    <row r="90" spans="1:14" ht="39.7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5"/>
      <c r="L90" s="67"/>
      <c r="M90" s="79"/>
      <c r="N90" s="64"/>
    </row>
    <row r="91" spans="1:14" ht="39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5"/>
      <c r="L91" s="67"/>
      <c r="M91" s="79"/>
      <c r="N91" s="64"/>
    </row>
    <row r="92" spans="1:14" ht="39.7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5"/>
      <c r="L92" s="67"/>
      <c r="M92" s="79"/>
      <c r="N92" s="64"/>
    </row>
    <row r="93" spans="1:14" ht="39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5"/>
      <c r="L93" s="67"/>
      <c r="M93" s="79"/>
      <c r="N93" s="64"/>
    </row>
    <row r="94" spans="1:14" ht="39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5"/>
      <c r="L94" s="67"/>
      <c r="M94" s="79"/>
      <c r="N94" s="64"/>
    </row>
    <row r="95" spans="1:14" ht="39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5"/>
      <c r="L95" s="67"/>
      <c r="M95" s="79"/>
      <c r="N95" s="64"/>
    </row>
    <row r="96" spans="1:14" ht="39.7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5"/>
      <c r="L96" s="67"/>
      <c r="M96" s="79"/>
      <c r="N96" s="64"/>
    </row>
    <row r="97" spans="1:14" ht="39.7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5"/>
      <c r="L97" s="67"/>
      <c r="M97" s="79"/>
      <c r="N97" s="64"/>
    </row>
    <row r="98" spans="1:14" ht="39.7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5"/>
      <c r="L98" s="67"/>
      <c r="M98" s="79"/>
      <c r="N98" s="64"/>
    </row>
    <row r="99" spans="1:14" ht="39.7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5"/>
      <c r="L99" s="67"/>
      <c r="M99" s="79"/>
      <c r="N99" s="64"/>
    </row>
    <row r="100" spans="1:14" ht="39.7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5"/>
      <c r="L100" s="67"/>
      <c r="M100" s="79"/>
      <c r="N100" s="64"/>
    </row>
    <row r="101" spans="1:14" ht="39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5"/>
      <c r="L101" s="67"/>
      <c r="M101" s="79"/>
      <c r="N101" s="64"/>
    </row>
    <row r="102" spans="1:14" ht="39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5"/>
      <c r="L102" s="67"/>
      <c r="M102" s="79"/>
      <c r="N102" s="64"/>
    </row>
    <row r="103" spans="1:14" ht="39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5"/>
      <c r="L103" s="67"/>
      <c r="M103" s="79"/>
      <c r="N103" s="64"/>
    </row>
    <row r="104" spans="1:14" ht="39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5"/>
      <c r="L104" s="67"/>
      <c r="M104" s="79"/>
      <c r="N104" s="64"/>
    </row>
    <row r="105" spans="1:14" ht="39.7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5"/>
      <c r="L105" s="67"/>
      <c r="M105" s="79"/>
      <c r="N105" s="64"/>
    </row>
    <row r="106" spans="1:14" ht="39.7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5"/>
      <c r="L106" s="67"/>
      <c r="M106" s="79"/>
      <c r="N106" s="64"/>
    </row>
    <row r="107" spans="1:14" ht="39.7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5"/>
      <c r="L107" s="67"/>
      <c r="M107" s="79"/>
      <c r="N107" s="64"/>
    </row>
    <row r="108" spans="1:14" ht="39.7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5"/>
      <c r="L108" s="67"/>
      <c r="M108" s="79"/>
      <c r="N108" s="64"/>
    </row>
    <row r="109" spans="1:14" ht="39.7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5"/>
      <c r="L109" s="67"/>
      <c r="M109" s="79"/>
      <c r="N109" s="64"/>
    </row>
    <row r="110" spans="1:14" ht="39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5"/>
      <c r="L110" s="67"/>
      <c r="M110" s="79"/>
      <c r="N110" s="64"/>
    </row>
    <row r="111" spans="1:14" ht="39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5"/>
      <c r="L111" s="67"/>
      <c r="M111" s="79"/>
      <c r="N111" s="64"/>
    </row>
    <row r="112" spans="1:14" ht="39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5"/>
      <c r="L112" s="67"/>
      <c r="M112" s="79"/>
      <c r="N112" s="64"/>
    </row>
    <row r="113" spans="1:14" ht="39.7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5"/>
      <c r="L113" s="67"/>
      <c r="M113" s="79"/>
      <c r="N113" s="64"/>
    </row>
    <row r="114" spans="1:14" ht="39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5"/>
      <c r="L114" s="67"/>
      <c r="M114" s="79"/>
      <c r="N114" s="64"/>
    </row>
    <row r="115" spans="1:14" ht="39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5"/>
      <c r="L115" s="67"/>
      <c r="M115" s="79"/>
      <c r="N115" s="64"/>
    </row>
  </sheetData>
  <sheetProtection/>
  <printOptions horizontalCentered="1"/>
  <pageMargins left="0.7086614173228347" right="0.7086614173228347" top="0.6" bottom="0.34" header="0.16" footer="0.31496062992125984"/>
  <pageSetup fitToHeight="0" fitToWidth="1" orientation="landscape" paperSize="9" scale="79" r:id="rId1"/>
  <headerFooter>
    <oddHeader>&amp;LAREA 4 SUMMER SHOW&amp;C&amp;"Arial,Bold"&amp;14SENIOR OPEN DRESSAGE TEAMS&amp;RTIME = &amp;T EPWORTH 12 JULY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58">
      <selection activeCell="K35" sqref="K35"/>
    </sheetView>
  </sheetViews>
  <sheetFormatPr defaultColWidth="9.140625" defaultRowHeight="39.75" customHeight="1"/>
  <cols>
    <col min="1" max="1" width="6.7109375" style="0" customWidth="1"/>
    <col min="2" max="2" width="6.421875" style="0" customWidth="1"/>
    <col min="3" max="3" width="4.8515625" style="0" customWidth="1"/>
    <col min="4" max="4" width="12.8515625" style="0" customWidth="1"/>
    <col min="5" max="5" width="24.28125" style="0" customWidth="1"/>
    <col min="6" max="6" width="31.57421875" style="0" customWidth="1"/>
    <col min="7" max="7" width="18.00390625" style="0" customWidth="1"/>
    <col min="8" max="8" width="17.57421875" style="0" customWidth="1"/>
    <col min="9" max="9" width="7.7109375" style="0" customWidth="1"/>
    <col min="10" max="10" width="7.7109375" style="19" customWidth="1"/>
    <col min="11" max="11" width="7.7109375" style="24" customWidth="1"/>
    <col min="12" max="12" width="7.7109375" style="27" customWidth="1"/>
  </cols>
  <sheetData>
    <row r="1" spans="1:12" ht="39.75" customHeight="1">
      <c r="A1" s="6" t="s">
        <v>0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5" t="s">
        <v>213</v>
      </c>
      <c r="J1" s="17" t="s">
        <v>445</v>
      </c>
      <c r="K1" s="21" t="s">
        <v>214</v>
      </c>
      <c r="L1" s="25" t="s">
        <v>215</v>
      </c>
    </row>
    <row r="2" spans="1:12" ht="39.75" customHeight="1">
      <c r="A2" s="7" t="s">
        <v>9</v>
      </c>
      <c r="B2" s="3">
        <v>0.5006944444444444</v>
      </c>
      <c r="C2" s="8">
        <v>191</v>
      </c>
      <c r="D2" s="7" t="s">
        <v>250</v>
      </c>
      <c r="E2" s="7" t="s">
        <v>251</v>
      </c>
      <c r="F2" s="7" t="s">
        <v>252</v>
      </c>
      <c r="G2" s="7" t="s">
        <v>209</v>
      </c>
      <c r="H2" s="7" t="s">
        <v>15</v>
      </c>
      <c r="I2" s="7" t="s">
        <v>429</v>
      </c>
      <c r="J2" s="20" t="s">
        <v>429</v>
      </c>
      <c r="K2" s="23" t="s">
        <v>429</v>
      </c>
      <c r="L2" s="26"/>
    </row>
    <row r="3" spans="1:12" ht="39.75" customHeight="1">
      <c r="A3" s="7" t="s">
        <v>9</v>
      </c>
      <c r="B3" s="3">
        <v>0.5097222222222222</v>
      </c>
      <c r="C3" s="8">
        <v>193</v>
      </c>
      <c r="D3" s="7" t="s">
        <v>256</v>
      </c>
      <c r="E3" s="7" t="s">
        <v>257</v>
      </c>
      <c r="F3" s="7" t="s">
        <v>258</v>
      </c>
      <c r="G3" s="7" t="s">
        <v>71</v>
      </c>
      <c r="H3" s="7" t="s">
        <v>79</v>
      </c>
      <c r="I3" s="7" t="s">
        <v>429</v>
      </c>
      <c r="J3" s="20" t="s">
        <v>429</v>
      </c>
      <c r="K3" s="23" t="s">
        <v>429</v>
      </c>
      <c r="L3" s="26"/>
    </row>
    <row r="4" spans="1:12" ht="39.75" customHeight="1">
      <c r="A4" s="7" t="s">
        <v>9</v>
      </c>
      <c r="B4" s="3">
        <v>0.5138888888888888</v>
      </c>
      <c r="C4" s="8">
        <v>194</v>
      </c>
      <c r="D4" s="7" t="s">
        <v>259</v>
      </c>
      <c r="E4" s="7" t="s">
        <v>260</v>
      </c>
      <c r="F4" s="7" t="s">
        <v>261</v>
      </c>
      <c r="G4" s="7" t="s">
        <v>54</v>
      </c>
      <c r="H4" s="7" t="s">
        <v>262</v>
      </c>
      <c r="I4" s="7">
        <v>186</v>
      </c>
      <c r="J4" s="20">
        <v>59</v>
      </c>
      <c r="K4" s="23">
        <f aca="true" t="shared" si="0" ref="K4:K17">I4/250</f>
        <v>0.744</v>
      </c>
      <c r="L4" s="26">
        <v>1</v>
      </c>
    </row>
    <row r="5" spans="1:12" ht="39.75" customHeight="1">
      <c r="A5" s="7" t="s">
        <v>9</v>
      </c>
      <c r="B5" s="3">
        <v>0.46944444444444444</v>
      </c>
      <c r="C5" s="8">
        <v>184</v>
      </c>
      <c r="D5" s="7" t="s">
        <v>228</v>
      </c>
      <c r="E5" s="7" t="s">
        <v>229</v>
      </c>
      <c r="F5" s="7" t="s">
        <v>230</v>
      </c>
      <c r="G5" s="7" t="s">
        <v>38</v>
      </c>
      <c r="H5" s="7" t="s">
        <v>15</v>
      </c>
      <c r="I5" s="7">
        <v>172</v>
      </c>
      <c r="J5" s="20">
        <v>56</v>
      </c>
      <c r="K5" s="23">
        <f t="shared" si="0"/>
        <v>0.688</v>
      </c>
      <c r="L5" s="26">
        <v>2</v>
      </c>
    </row>
    <row r="6" spans="1:12" ht="39.75" customHeight="1">
      <c r="A6" s="7" t="s">
        <v>9</v>
      </c>
      <c r="B6" s="3">
        <v>0.4875</v>
      </c>
      <c r="C6" s="8">
        <v>188</v>
      </c>
      <c r="D6" s="7" t="s">
        <v>241</v>
      </c>
      <c r="E6" s="7" t="s">
        <v>242</v>
      </c>
      <c r="F6" s="7" t="s">
        <v>243</v>
      </c>
      <c r="G6" s="7" t="s">
        <v>75</v>
      </c>
      <c r="H6" s="7" t="s">
        <v>15</v>
      </c>
      <c r="I6" s="7">
        <v>171.5</v>
      </c>
      <c r="J6" s="20">
        <v>55</v>
      </c>
      <c r="K6" s="23">
        <f t="shared" si="0"/>
        <v>0.686</v>
      </c>
      <c r="L6" s="26">
        <v>3</v>
      </c>
    </row>
    <row r="7" spans="1:12" ht="39.75" customHeight="1">
      <c r="A7" s="7" t="s">
        <v>9</v>
      </c>
      <c r="B7" s="3">
        <v>0.45555555555555555</v>
      </c>
      <c r="C7" s="8">
        <v>181</v>
      </c>
      <c r="D7" s="7" t="s">
        <v>218</v>
      </c>
      <c r="E7" s="7" t="s">
        <v>219</v>
      </c>
      <c r="F7" s="7" t="s">
        <v>220</v>
      </c>
      <c r="G7" s="7" t="s">
        <v>54</v>
      </c>
      <c r="H7" s="7" t="s">
        <v>191</v>
      </c>
      <c r="I7" s="7">
        <v>170.5</v>
      </c>
      <c r="J7" s="20">
        <v>54</v>
      </c>
      <c r="K7" s="23">
        <f t="shared" si="0"/>
        <v>0.682</v>
      </c>
      <c r="L7" s="26">
        <v>4</v>
      </c>
    </row>
    <row r="8" spans="1:12" ht="39.75" customHeight="1">
      <c r="A8" s="7" t="s">
        <v>9</v>
      </c>
      <c r="B8" s="3">
        <v>0.5048611111111111</v>
      </c>
      <c r="C8" s="8">
        <v>192</v>
      </c>
      <c r="D8" s="7" t="s">
        <v>16</v>
      </c>
      <c r="E8" s="7" t="s">
        <v>253</v>
      </c>
      <c r="F8" s="7" t="s">
        <v>254</v>
      </c>
      <c r="G8" s="7" t="s">
        <v>255</v>
      </c>
      <c r="H8" s="7" t="s">
        <v>79</v>
      </c>
      <c r="I8" s="7">
        <v>169</v>
      </c>
      <c r="J8" s="20">
        <v>54</v>
      </c>
      <c r="K8" s="23">
        <f t="shared" si="0"/>
        <v>0.676</v>
      </c>
      <c r="L8" s="26">
        <v>5</v>
      </c>
    </row>
    <row r="9" spans="1:12" ht="39.75" customHeight="1">
      <c r="A9" s="7" t="s">
        <v>9</v>
      </c>
      <c r="B9" s="3">
        <v>0.49166666666666664</v>
      </c>
      <c r="C9" s="8">
        <v>189</v>
      </c>
      <c r="D9" s="7" t="s">
        <v>244</v>
      </c>
      <c r="E9" s="7" t="s">
        <v>44</v>
      </c>
      <c r="F9" s="7" t="s">
        <v>245</v>
      </c>
      <c r="G9" s="7" t="s">
        <v>45</v>
      </c>
      <c r="H9" s="7" t="s">
        <v>15</v>
      </c>
      <c r="I9" s="7">
        <v>168</v>
      </c>
      <c r="J9" s="20">
        <v>54</v>
      </c>
      <c r="K9" s="23">
        <f t="shared" si="0"/>
        <v>0.672</v>
      </c>
      <c r="L9" s="26">
        <v>6</v>
      </c>
    </row>
    <row r="10" spans="1:12" ht="39.75" customHeight="1">
      <c r="A10" s="7" t="s">
        <v>9</v>
      </c>
      <c r="B10" s="3">
        <v>0.46041666666666664</v>
      </c>
      <c r="C10" s="8">
        <v>182</v>
      </c>
      <c r="D10" s="7" t="s">
        <v>221</v>
      </c>
      <c r="E10" s="7" t="s">
        <v>222</v>
      </c>
      <c r="F10" s="7" t="s">
        <v>223</v>
      </c>
      <c r="G10" s="7" t="s">
        <v>29</v>
      </c>
      <c r="H10" s="7" t="s">
        <v>15</v>
      </c>
      <c r="I10" s="7">
        <v>167</v>
      </c>
      <c r="J10" s="20">
        <v>54</v>
      </c>
      <c r="K10" s="23">
        <f t="shared" si="0"/>
        <v>0.668</v>
      </c>
      <c r="L10" s="26">
        <v>7</v>
      </c>
    </row>
    <row r="11" spans="1:12" ht="39.75" customHeight="1">
      <c r="A11" s="7" t="s">
        <v>9</v>
      </c>
      <c r="B11" s="3">
        <v>0.4513888888888889</v>
      </c>
      <c r="C11" s="8">
        <v>180</v>
      </c>
      <c r="D11" s="7" t="s">
        <v>132</v>
      </c>
      <c r="E11" s="7" t="s">
        <v>216</v>
      </c>
      <c r="F11" s="7" t="s">
        <v>217</v>
      </c>
      <c r="G11" s="7" t="s">
        <v>24</v>
      </c>
      <c r="H11" s="7" t="s">
        <v>15</v>
      </c>
      <c r="I11" s="7">
        <v>160.5</v>
      </c>
      <c r="J11" s="20">
        <v>51</v>
      </c>
      <c r="K11" s="23">
        <f t="shared" si="0"/>
        <v>0.642</v>
      </c>
      <c r="L11" s="26">
        <v>8</v>
      </c>
    </row>
    <row r="12" spans="1:12" ht="39.75" customHeight="1">
      <c r="A12" s="12">
        <v>1</v>
      </c>
      <c r="B12" s="3">
        <v>0.5187499999999999</v>
      </c>
      <c r="C12" s="8">
        <v>242</v>
      </c>
      <c r="D12" s="7" t="s">
        <v>432</v>
      </c>
      <c r="E12" s="7" t="s">
        <v>433</v>
      </c>
      <c r="F12" s="7" t="s">
        <v>434</v>
      </c>
      <c r="G12" s="7" t="s">
        <v>430</v>
      </c>
      <c r="H12" s="7"/>
      <c r="I12" s="7">
        <v>160.5</v>
      </c>
      <c r="J12" s="20">
        <v>51</v>
      </c>
      <c r="K12" s="23">
        <f t="shared" si="0"/>
        <v>0.642</v>
      </c>
      <c r="L12" s="26">
        <v>8</v>
      </c>
    </row>
    <row r="13" spans="1:12" ht="39.75" customHeight="1">
      <c r="A13" s="7" t="s">
        <v>9</v>
      </c>
      <c r="B13" s="3">
        <v>0.4736111111111111</v>
      </c>
      <c r="C13" s="8">
        <v>185</v>
      </c>
      <c r="D13" s="7" t="s">
        <v>231</v>
      </c>
      <c r="E13" s="7" t="s">
        <v>232</v>
      </c>
      <c r="F13" s="7" t="s">
        <v>233</v>
      </c>
      <c r="G13" s="7" t="s">
        <v>33</v>
      </c>
      <c r="H13" s="7" t="s">
        <v>234</v>
      </c>
      <c r="I13" s="7">
        <v>159.5</v>
      </c>
      <c r="J13" s="20">
        <v>52</v>
      </c>
      <c r="K13" s="23">
        <f t="shared" si="0"/>
        <v>0.638</v>
      </c>
      <c r="L13" s="26">
        <v>10</v>
      </c>
    </row>
    <row r="14" spans="1:12" ht="39.75" customHeight="1">
      <c r="A14" s="7" t="s">
        <v>9</v>
      </c>
      <c r="B14" s="3">
        <v>0.47847222222222224</v>
      </c>
      <c r="C14" s="8">
        <v>186</v>
      </c>
      <c r="D14" s="7" t="s">
        <v>235</v>
      </c>
      <c r="E14" s="7" t="s">
        <v>236</v>
      </c>
      <c r="F14" s="7" t="s">
        <v>237</v>
      </c>
      <c r="G14" s="7" t="s">
        <v>14</v>
      </c>
      <c r="H14" s="7" t="s">
        <v>15</v>
      </c>
      <c r="I14" s="7">
        <v>155</v>
      </c>
      <c r="J14" s="20">
        <v>51</v>
      </c>
      <c r="K14" s="23">
        <f t="shared" si="0"/>
        <v>0.62</v>
      </c>
      <c r="L14" s="26">
        <v>11</v>
      </c>
    </row>
    <row r="15" spans="1:12" ht="39.75" customHeight="1">
      <c r="A15" s="7" t="s">
        <v>9</v>
      </c>
      <c r="B15" s="3">
        <v>0.46458333333333335</v>
      </c>
      <c r="C15" s="8">
        <v>183</v>
      </c>
      <c r="D15" s="7" t="s">
        <v>224</v>
      </c>
      <c r="E15" s="7" t="s">
        <v>225</v>
      </c>
      <c r="F15" s="7" t="s">
        <v>226</v>
      </c>
      <c r="G15" s="7" t="s">
        <v>33</v>
      </c>
      <c r="H15" s="7" t="s">
        <v>227</v>
      </c>
      <c r="I15" s="7">
        <v>154</v>
      </c>
      <c r="J15" s="20">
        <v>53</v>
      </c>
      <c r="K15" s="23">
        <f t="shared" si="0"/>
        <v>0.616</v>
      </c>
      <c r="L15" s="26">
        <v>12</v>
      </c>
    </row>
    <row r="16" spans="1:12" ht="39.75" customHeight="1">
      <c r="A16" s="7" t="s">
        <v>9</v>
      </c>
      <c r="B16" s="3">
        <v>0.4965277777777778</v>
      </c>
      <c r="C16" s="8">
        <v>190</v>
      </c>
      <c r="D16" s="7" t="s">
        <v>246</v>
      </c>
      <c r="E16" s="7" t="s">
        <v>247</v>
      </c>
      <c r="F16" s="7" t="s">
        <v>248</v>
      </c>
      <c r="G16" s="7" t="s">
        <v>249</v>
      </c>
      <c r="H16" s="7" t="s">
        <v>15</v>
      </c>
      <c r="I16" s="7">
        <v>152.5</v>
      </c>
      <c r="J16" s="20">
        <v>50</v>
      </c>
      <c r="K16" s="23">
        <f t="shared" si="0"/>
        <v>0.61</v>
      </c>
      <c r="L16" s="26">
        <v>13</v>
      </c>
    </row>
    <row r="17" spans="1:12" ht="39.75" customHeight="1">
      <c r="A17" s="7" t="s">
        <v>9</v>
      </c>
      <c r="B17" s="3">
        <v>0.4826388888888889</v>
      </c>
      <c r="C17" s="8">
        <v>187</v>
      </c>
      <c r="D17" s="7" t="s">
        <v>238</v>
      </c>
      <c r="E17" s="7" t="s">
        <v>239</v>
      </c>
      <c r="F17" s="7" t="s">
        <v>240</v>
      </c>
      <c r="G17" s="7" t="s">
        <v>42</v>
      </c>
      <c r="H17" s="7" t="s">
        <v>55</v>
      </c>
      <c r="I17" s="7">
        <v>150.5</v>
      </c>
      <c r="J17" s="20">
        <v>51</v>
      </c>
      <c r="K17" s="23">
        <f t="shared" si="0"/>
        <v>0.602</v>
      </c>
      <c r="L17" s="26">
        <v>14</v>
      </c>
    </row>
    <row r="18" spans="1:12" ht="39.75" customHeight="1">
      <c r="A18" s="7" t="s">
        <v>80</v>
      </c>
      <c r="B18" s="3">
        <v>0.45555555555555555</v>
      </c>
      <c r="C18" s="8">
        <v>196</v>
      </c>
      <c r="D18" s="7" t="s">
        <v>218</v>
      </c>
      <c r="E18" s="7" t="s">
        <v>263</v>
      </c>
      <c r="F18" s="7" t="s">
        <v>264</v>
      </c>
      <c r="G18" s="7" t="s">
        <v>33</v>
      </c>
      <c r="H18" s="7" t="s">
        <v>227</v>
      </c>
      <c r="I18" s="7" t="s">
        <v>429</v>
      </c>
      <c r="J18" s="20"/>
      <c r="K18" s="23" t="s">
        <v>429</v>
      </c>
      <c r="L18" s="26" t="s">
        <v>429</v>
      </c>
    </row>
    <row r="19" spans="1:12" ht="39.75" customHeight="1">
      <c r="A19" s="7" t="s">
        <v>80</v>
      </c>
      <c r="B19" s="3">
        <v>0.49166666666666664</v>
      </c>
      <c r="C19" s="8">
        <v>204</v>
      </c>
      <c r="D19" s="7" t="s">
        <v>118</v>
      </c>
      <c r="E19" s="7" t="s">
        <v>119</v>
      </c>
      <c r="F19" s="7" t="s">
        <v>279</v>
      </c>
      <c r="G19" s="7" t="s">
        <v>54</v>
      </c>
      <c r="H19" s="7" t="s">
        <v>262</v>
      </c>
      <c r="I19" s="7">
        <v>175.5</v>
      </c>
      <c r="J19" s="20">
        <v>56</v>
      </c>
      <c r="K19" s="23">
        <f aca="true" t="shared" si="1" ref="K19:K32">I19/250</f>
        <v>0.702</v>
      </c>
      <c r="L19" s="26">
        <f aca="true" t="shared" si="2" ref="L19:L32">RANK(I19,$I$18:$I$32,0)</f>
        <v>1</v>
      </c>
    </row>
    <row r="20" spans="1:12" ht="39.75" customHeight="1">
      <c r="A20" s="7" t="s">
        <v>80</v>
      </c>
      <c r="B20" s="3">
        <v>0.4826388888888889</v>
      </c>
      <c r="C20" s="8">
        <v>202</v>
      </c>
      <c r="D20" s="7" t="s">
        <v>26</v>
      </c>
      <c r="E20" s="7" t="s">
        <v>275</v>
      </c>
      <c r="F20" s="7" t="s">
        <v>276</v>
      </c>
      <c r="G20" s="7" t="s">
        <v>29</v>
      </c>
      <c r="H20" s="7" t="s">
        <v>15</v>
      </c>
      <c r="I20" s="7">
        <v>175</v>
      </c>
      <c r="J20" s="20">
        <v>56</v>
      </c>
      <c r="K20" s="23">
        <f t="shared" si="1"/>
        <v>0.7</v>
      </c>
      <c r="L20" s="26">
        <f t="shared" si="2"/>
        <v>2</v>
      </c>
    </row>
    <row r="21" spans="1:12" ht="39.75" customHeight="1">
      <c r="A21" s="12">
        <v>2</v>
      </c>
      <c r="B21" s="3">
        <v>0.513888888888889</v>
      </c>
      <c r="C21" s="8">
        <v>209</v>
      </c>
      <c r="D21" s="7" t="s">
        <v>435</v>
      </c>
      <c r="E21" s="7" t="s">
        <v>436</v>
      </c>
      <c r="F21" s="7" t="s">
        <v>437</v>
      </c>
      <c r="G21" s="7" t="s">
        <v>430</v>
      </c>
      <c r="H21" s="7"/>
      <c r="I21" s="7">
        <v>174.5</v>
      </c>
      <c r="J21" s="20">
        <v>56</v>
      </c>
      <c r="K21" s="23">
        <f t="shared" si="1"/>
        <v>0.698</v>
      </c>
      <c r="L21" s="26">
        <f t="shared" si="2"/>
        <v>3</v>
      </c>
    </row>
    <row r="22" spans="1:12" ht="39.75" customHeight="1">
      <c r="A22" s="7" t="s">
        <v>80</v>
      </c>
      <c r="B22" s="3">
        <v>0.47847222222222224</v>
      </c>
      <c r="C22" s="8">
        <v>201</v>
      </c>
      <c r="D22" s="7" t="s">
        <v>259</v>
      </c>
      <c r="E22" s="7" t="s">
        <v>260</v>
      </c>
      <c r="F22" s="7" t="s">
        <v>274</v>
      </c>
      <c r="G22" s="7" t="s">
        <v>54</v>
      </c>
      <c r="H22" s="7" t="s">
        <v>191</v>
      </c>
      <c r="I22" s="7">
        <v>173</v>
      </c>
      <c r="J22" s="20">
        <v>55</v>
      </c>
      <c r="K22" s="23">
        <f t="shared" si="1"/>
        <v>0.692</v>
      </c>
      <c r="L22" s="26">
        <f t="shared" si="2"/>
        <v>4</v>
      </c>
    </row>
    <row r="23" spans="1:12" ht="39.75" customHeight="1">
      <c r="A23" s="7" t="s">
        <v>80</v>
      </c>
      <c r="B23" s="3">
        <v>0.5097222222222222</v>
      </c>
      <c r="C23" s="8">
        <v>208</v>
      </c>
      <c r="D23" s="7" t="s">
        <v>88</v>
      </c>
      <c r="E23" s="7" t="s">
        <v>289</v>
      </c>
      <c r="F23" s="7" t="s">
        <v>290</v>
      </c>
      <c r="G23" s="7" t="s">
        <v>24</v>
      </c>
      <c r="H23" s="7" t="s">
        <v>79</v>
      </c>
      <c r="I23" s="7">
        <v>172</v>
      </c>
      <c r="J23" s="20">
        <v>55</v>
      </c>
      <c r="K23" s="23">
        <f t="shared" si="1"/>
        <v>0.688</v>
      </c>
      <c r="L23" s="26">
        <f t="shared" si="2"/>
        <v>5</v>
      </c>
    </row>
    <row r="24" spans="1:12" ht="39.75" customHeight="1">
      <c r="A24" s="7" t="s">
        <v>80</v>
      </c>
      <c r="B24" s="3">
        <v>0.4965277777777778</v>
      </c>
      <c r="C24" s="8">
        <v>205</v>
      </c>
      <c r="D24" s="7" t="s">
        <v>280</v>
      </c>
      <c r="E24" s="7" t="s">
        <v>281</v>
      </c>
      <c r="F24" s="7" t="s">
        <v>282</v>
      </c>
      <c r="G24" s="7" t="s">
        <v>75</v>
      </c>
      <c r="H24" s="7" t="s">
        <v>15</v>
      </c>
      <c r="I24" s="7">
        <v>171</v>
      </c>
      <c r="J24" s="20">
        <v>55</v>
      </c>
      <c r="K24" s="23">
        <f t="shared" si="1"/>
        <v>0.684</v>
      </c>
      <c r="L24" s="26">
        <f t="shared" si="2"/>
        <v>6</v>
      </c>
    </row>
    <row r="25" spans="1:12" ht="39.75" customHeight="1">
      <c r="A25" s="7" t="s">
        <v>80</v>
      </c>
      <c r="B25" s="3">
        <v>0.46041666666666664</v>
      </c>
      <c r="C25" s="8">
        <v>197</v>
      </c>
      <c r="D25" s="7" t="s">
        <v>265</v>
      </c>
      <c r="E25" s="7" t="s">
        <v>266</v>
      </c>
      <c r="F25" s="7" t="s">
        <v>267</v>
      </c>
      <c r="G25" s="7" t="s">
        <v>14</v>
      </c>
      <c r="H25" s="7" t="s">
        <v>15</v>
      </c>
      <c r="I25" s="7">
        <v>169.5</v>
      </c>
      <c r="J25" s="20">
        <v>54</v>
      </c>
      <c r="K25" s="23">
        <f t="shared" si="1"/>
        <v>0.678</v>
      </c>
      <c r="L25" s="26">
        <f t="shared" si="2"/>
        <v>7</v>
      </c>
    </row>
    <row r="26" spans="1:12" ht="39.75" customHeight="1">
      <c r="A26" s="7" t="s">
        <v>80</v>
      </c>
      <c r="B26" s="3">
        <v>0.4736111111111111</v>
      </c>
      <c r="C26" s="8">
        <v>200</v>
      </c>
      <c r="D26" s="7" t="s">
        <v>97</v>
      </c>
      <c r="E26" s="7" t="s">
        <v>272</v>
      </c>
      <c r="F26" s="7" t="s">
        <v>273</v>
      </c>
      <c r="G26" s="7" t="s">
        <v>24</v>
      </c>
      <c r="H26" s="7" t="s">
        <v>15</v>
      </c>
      <c r="I26" s="7">
        <v>167.5</v>
      </c>
      <c r="J26" s="20">
        <v>54</v>
      </c>
      <c r="K26" s="23">
        <f t="shared" si="1"/>
        <v>0.67</v>
      </c>
      <c r="L26" s="26">
        <f t="shared" si="2"/>
        <v>8</v>
      </c>
    </row>
    <row r="27" spans="1:12" ht="39.75" customHeight="1">
      <c r="A27" s="7" t="s">
        <v>80</v>
      </c>
      <c r="B27" s="3">
        <v>0.4513888888888889</v>
      </c>
      <c r="C27" s="8">
        <v>195</v>
      </c>
      <c r="D27" s="7" t="s">
        <v>104</v>
      </c>
      <c r="E27" s="7" t="s">
        <v>427</v>
      </c>
      <c r="F27" s="7" t="s">
        <v>428</v>
      </c>
      <c r="G27" s="7" t="s">
        <v>38</v>
      </c>
      <c r="H27" s="7" t="s">
        <v>15</v>
      </c>
      <c r="I27" s="7">
        <v>162.5</v>
      </c>
      <c r="J27" s="20">
        <v>52</v>
      </c>
      <c r="K27" s="23">
        <f t="shared" si="1"/>
        <v>0.65</v>
      </c>
      <c r="L27" s="26">
        <f t="shared" si="2"/>
        <v>9</v>
      </c>
    </row>
    <row r="28" spans="1:12" ht="39.75" customHeight="1">
      <c r="A28" s="7" t="s">
        <v>80</v>
      </c>
      <c r="B28" s="3">
        <v>0.5048611111111111</v>
      </c>
      <c r="C28" s="8">
        <v>207</v>
      </c>
      <c r="D28" s="7" t="s">
        <v>286</v>
      </c>
      <c r="E28" s="7" t="s">
        <v>287</v>
      </c>
      <c r="F28" s="7" t="s">
        <v>288</v>
      </c>
      <c r="G28" s="7" t="s">
        <v>209</v>
      </c>
      <c r="H28" s="7" t="s">
        <v>15</v>
      </c>
      <c r="I28" s="7">
        <v>160</v>
      </c>
      <c r="J28" s="20">
        <v>53</v>
      </c>
      <c r="K28" s="23">
        <f t="shared" si="1"/>
        <v>0.64</v>
      </c>
      <c r="L28" s="26">
        <f t="shared" si="2"/>
        <v>10</v>
      </c>
    </row>
    <row r="29" spans="1:12" ht="39.75" customHeight="1">
      <c r="A29" s="7" t="s">
        <v>80</v>
      </c>
      <c r="B29" s="3">
        <v>0.5006944444444444</v>
      </c>
      <c r="C29" s="8">
        <v>206</v>
      </c>
      <c r="D29" s="7" t="s">
        <v>283</v>
      </c>
      <c r="E29" s="7" t="s">
        <v>284</v>
      </c>
      <c r="F29" s="7" t="s">
        <v>285</v>
      </c>
      <c r="G29" s="7" t="s">
        <v>249</v>
      </c>
      <c r="H29" s="7" t="s">
        <v>15</v>
      </c>
      <c r="I29" s="7">
        <v>159.5</v>
      </c>
      <c r="J29" s="20">
        <v>51</v>
      </c>
      <c r="K29" s="23">
        <f t="shared" si="1"/>
        <v>0.638</v>
      </c>
      <c r="L29" s="26">
        <f t="shared" si="2"/>
        <v>11</v>
      </c>
    </row>
    <row r="30" spans="1:12" ht="39.75" customHeight="1">
      <c r="A30" s="7" t="s">
        <v>80</v>
      </c>
      <c r="B30" s="3">
        <v>0.4875</v>
      </c>
      <c r="C30" s="8">
        <v>203</v>
      </c>
      <c r="D30" s="7" t="s">
        <v>277</v>
      </c>
      <c r="E30" s="7" t="s">
        <v>278</v>
      </c>
      <c r="F30" s="7" t="s">
        <v>15</v>
      </c>
      <c r="G30" s="7" t="s">
        <v>33</v>
      </c>
      <c r="H30" s="7" t="s">
        <v>234</v>
      </c>
      <c r="I30" s="7">
        <v>159</v>
      </c>
      <c r="J30" s="20">
        <v>53</v>
      </c>
      <c r="K30" s="23">
        <f t="shared" si="1"/>
        <v>0.636</v>
      </c>
      <c r="L30" s="26">
        <f t="shared" si="2"/>
        <v>12</v>
      </c>
    </row>
    <row r="31" spans="1:12" ht="39.75" customHeight="1">
      <c r="A31" s="7" t="s">
        <v>80</v>
      </c>
      <c r="B31" s="3">
        <v>0.46944444444444444</v>
      </c>
      <c r="C31" s="8">
        <v>199</v>
      </c>
      <c r="D31" s="7" t="s">
        <v>269</v>
      </c>
      <c r="E31" s="7" t="s">
        <v>270</v>
      </c>
      <c r="F31" s="7" t="s">
        <v>271</v>
      </c>
      <c r="G31" s="7" t="s">
        <v>45</v>
      </c>
      <c r="H31" s="7" t="s">
        <v>15</v>
      </c>
      <c r="I31" s="7">
        <v>156</v>
      </c>
      <c r="J31" s="20">
        <v>48</v>
      </c>
      <c r="K31" s="23">
        <f t="shared" si="1"/>
        <v>0.624</v>
      </c>
      <c r="L31" s="26">
        <f t="shared" si="2"/>
        <v>13</v>
      </c>
    </row>
    <row r="32" spans="1:12" ht="39.75" customHeight="1">
      <c r="A32" s="7" t="s">
        <v>80</v>
      </c>
      <c r="B32" s="3">
        <v>0.46458333333333335</v>
      </c>
      <c r="C32" s="8">
        <v>198</v>
      </c>
      <c r="D32" s="7" t="s">
        <v>26</v>
      </c>
      <c r="E32" s="7" t="s">
        <v>268</v>
      </c>
      <c r="F32" s="7" t="s">
        <v>218</v>
      </c>
      <c r="G32" s="7" t="s">
        <v>42</v>
      </c>
      <c r="H32" s="7" t="s">
        <v>55</v>
      </c>
      <c r="I32" s="7">
        <v>138</v>
      </c>
      <c r="J32" s="20">
        <v>45</v>
      </c>
      <c r="K32" s="23">
        <f t="shared" si="1"/>
        <v>0.552</v>
      </c>
      <c r="L32" s="26">
        <f t="shared" si="2"/>
        <v>14</v>
      </c>
    </row>
    <row r="33" spans="1:12" ht="39.75" customHeight="1">
      <c r="A33" s="7" t="s">
        <v>127</v>
      </c>
      <c r="B33" s="3">
        <v>0.4513888888888889</v>
      </c>
      <c r="C33" s="8">
        <v>210</v>
      </c>
      <c r="D33" s="7" t="s">
        <v>291</v>
      </c>
      <c r="E33" s="7" t="s">
        <v>292</v>
      </c>
      <c r="F33" s="7" t="s">
        <v>293</v>
      </c>
      <c r="G33" s="7" t="s">
        <v>33</v>
      </c>
      <c r="H33" s="7" t="s">
        <v>234</v>
      </c>
      <c r="I33" s="7" t="s">
        <v>429</v>
      </c>
      <c r="J33" s="20"/>
      <c r="K33" s="23" t="s">
        <v>429</v>
      </c>
      <c r="L33" s="26" t="s">
        <v>429</v>
      </c>
    </row>
    <row r="34" spans="1:12" ht="39.75" customHeight="1">
      <c r="A34" s="12">
        <v>3</v>
      </c>
      <c r="B34" s="3">
        <v>0.5187499999999999</v>
      </c>
      <c r="C34" s="8">
        <v>243</v>
      </c>
      <c r="D34" s="7" t="s">
        <v>438</v>
      </c>
      <c r="E34" s="7" t="s">
        <v>439</v>
      </c>
      <c r="F34" s="7" t="s">
        <v>440</v>
      </c>
      <c r="G34" s="7" t="s">
        <v>430</v>
      </c>
      <c r="H34" s="7"/>
      <c r="I34" s="7">
        <v>175</v>
      </c>
      <c r="J34" s="20">
        <v>55</v>
      </c>
      <c r="K34" s="23">
        <f aca="true" t="shared" si="3" ref="K34:K45">I34/250</f>
        <v>0.7</v>
      </c>
      <c r="L34" s="26">
        <v>1</v>
      </c>
    </row>
    <row r="35" spans="1:12" ht="39.75" customHeight="1">
      <c r="A35" s="7" t="s">
        <v>127</v>
      </c>
      <c r="B35" s="3">
        <v>0.5097222222222222</v>
      </c>
      <c r="C35" s="8">
        <v>223</v>
      </c>
      <c r="D35" s="7" t="s">
        <v>322</v>
      </c>
      <c r="E35" s="7" t="s">
        <v>219</v>
      </c>
      <c r="F35" s="7" t="s">
        <v>323</v>
      </c>
      <c r="G35" s="7" t="s">
        <v>54</v>
      </c>
      <c r="H35" s="7" t="s">
        <v>262</v>
      </c>
      <c r="I35" s="7">
        <v>173.5</v>
      </c>
      <c r="J35" s="20">
        <v>55</v>
      </c>
      <c r="K35" s="23">
        <f t="shared" si="3"/>
        <v>0.694</v>
      </c>
      <c r="L35" s="26">
        <v>2</v>
      </c>
    </row>
    <row r="36" spans="1:12" ht="39.75" customHeight="1">
      <c r="A36" s="7" t="s">
        <v>127</v>
      </c>
      <c r="B36" s="3">
        <v>0.46458333333333335</v>
      </c>
      <c r="C36" s="8">
        <v>213</v>
      </c>
      <c r="D36" s="7" t="s">
        <v>228</v>
      </c>
      <c r="E36" s="7" t="s">
        <v>299</v>
      </c>
      <c r="F36" s="7" t="s">
        <v>300</v>
      </c>
      <c r="G36" s="7" t="s">
        <v>38</v>
      </c>
      <c r="H36" s="7" t="s">
        <v>15</v>
      </c>
      <c r="I36" s="7">
        <v>167.5</v>
      </c>
      <c r="J36" s="20">
        <v>52</v>
      </c>
      <c r="K36" s="23">
        <f t="shared" si="3"/>
        <v>0.67</v>
      </c>
      <c r="L36" s="26">
        <v>3</v>
      </c>
    </row>
    <row r="37" spans="1:12" ht="39.75" customHeight="1">
      <c r="A37" s="7" t="s">
        <v>127</v>
      </c>
      <c r="B37" s="3">
        <v>0.49166666666666664</v>
      </c>
      <c r="C37" s="8">
        <v>219</v>
      </c>
      <c r="D37" s="7" t="s">
        <v>312</v>
      </c>
      <c r="E37" s="7" t="s">
        <v>313</v>
      </c>
      <c r="F37" s="7" t="s">
        <v>314</v>
      </c>
      <c r="G37" s="7" t="s">
        <v>33</v>
      </c>
      <c r="H37" s="7" t="s">
        <v>227</v>
      </c>
      <c r="I37" s="7">
        <v>167</v>
      </c>
      <c r="J37" s="20">
        <v>53</v>
      </c>
      <c r="K37" s="23">
        <f t="shared" si="3"/>
        <v>0.668</v>
      </c>
      <c r="L37" s="26">
        <v>4</v>
      </c>
    </row>
    <row r="38" spans="1:12" ht="39.75" customHeight="1">
      <c r="A38" s="7" t="s">
        <v>127</v>
      </c>
      <c r="B38" s="3">
        <v>0.5138888888888888</v>
      </c>
      <c r="C38" s="8">
        <v>224</v>
      </c>
      <c r="D38" s="7" t="s">
        <v>244</v>
      </c>
      <c r="E38" s="7" t="s">
        <v>324</v>
      </c>
      <c r="F38" s="7" t="s">
        <v>325</v>
      </c>
      <c r="G38" s="7" t="s">
        <v>255</v>
      </c>
      <c r="H38" s="7" t="s">
        <v>79</v>
      </c>
      <c r="I38" s="7">
        <v>167</v>
      </c>
      <c r="J38" s="20">
        <v>52</v>
      </c>
      <c r="K38" s="23">
        <f t="shared" si="3"/>
        <v>0.668</v>
      </c>
      <c r="L38" s="26">
        <v>5</v>
      </c>
    </row>
    <row r="39" spans="1:12" ht="39.75" customHeight="1">
      <c r="A39" s="7" t="s">
        <v>127</v>
      </c>
      <c r="B39" s="3">
        <v>0.4965277777777778</v>
      </c>
      <c r="C39" s="8">
        <v>220</v>
      </c>
      <c r="D39" s="7" t="s">
        <v>315</v>
      </c>
      <c r="E39" s="7" t="s">
        <v>316</v>
      </c>
      <c r="F39" s="7" t="s">
        <v>317</v>
      </c>
      <c r="G39" s="7" t="s">
        <v>24</v>
      </c>
      <c r="H39" s="7" t="s">
        <v>15</v>
      </c>
      <c r="I39" s="7">
        <v>166</v>
      </c>
      <c r="J39" s="20">
        <v>53</v>
      </c>
      <c r="K39" s="23">
        <f t="shared" si="3"/>
        <v>0.664</v>
      </c>
      <c r="L39" s="26">
        <v>6</v>
      </c>
    </row>
    <row r="40" spans="1:12" ht="39.75" customHeight="1">
      <c r="A40" s="7" t="s">
        <v>127</v>
      </c>
      <c r="B40" s="3">
        <v>0.46041666666666664</v>
      </c>
      <c r="C40" s="8">
        <v>212</v>
      </c>
      <c r="D40" s="7" t="s">
        <v>297</v>
      </c>
      <c r="E40" s="7" t="s">
        <v>122</v>
      </c>
      <c r="F40" s="7" t="s">
        <v>298</v>
      </c>
      <c r="G40" s="7" t="s">
        <v>249</v>
      </c>
      <c r="H40" s="7" t="s">
        <v>15</v>
      </c>
      <c r="I40" s="7">
        <v>165</v>
      </c>
      <c r="J40" s="20">
        <v>52</v>
      </c>
      <c r="K40" s="23">
        <f t="shared" si="3"/>
        <v>0.66</v>
      </c>
      <c r="L40" s="26">
        <v>7</v>
      </c>
    </row>
    <row r="41" spans="1:12" ht="39.75" customHeight="1">
      <c r="A41" s="7" t="s">
        <v>127</v>
      </c>
      <c r="B41" s="3">
        <v>0.5006944444444444</v>
      </c>
      <c r="C41" s="8">
        <v>221</v>
      </c>
      <c r="D41" s="7" t="s">
        <v>318</v>
      </c>
      <c r="E41" s="7" t="s">
        <v>443</v>
      </c>
      <c r="F41" s="7" t="s">
        <v>319</v>
      </c>
      <c r="G41" s="7" t="s">
        <v>54</v>
      </c>
      <c r="H41" s="7" t="s">
        <v>191</v>
      </c>
      <c r="I41" s="7">
        <v>164.5</v>
      </c>
      <c r="J41" s="20">
        <v>53</v>
      </c>
      <c r="K41" s="23">
        <f t="shared" si="3"/>
        <v>0.658</v>
      </c>
      <c r="L41" s="26">
        <v>8</v>
      </c>
    </row>
    <row r="42" spans="1:12" ht="39.75" customHeight="1">
      <c r="A42" s="7" t="s">
        <v>127</v>
      </c>
      <c r="B42" s="3">
        <v>0.46944444444444444</v>
      </c>
      <c r="C42" s="8">
        <v>214</v>
      </c>
      <c r="D42" s="7" t="s">
        <v>72</v>
      </c>
      <c r="E42" s="7" t="s">
        <v>301</v>
      </c>
      <c r="F42" s="7" t="s">
        <v>302</v>
      </c>
      <c r="G42" s="7" t="s">
        <v>75</v>
      </c>
      <c r="H42" s="7" t="s">
        <v>15</v>
      </c>
      <c r="I42" s="7">
        <v>162.5</v>
      </c>
      <c r="J42" s="20">
        <v>52</v>
      </c>
      <c r="K42" s="23">
        <f t="shared" si="3"/>
        <v>0.65</v>
      </c>
      <c r="L42" s="26">
        <v>9</v>
      </c>
    </row>
    <row r="43" spans="1:12" ht="39.75" customHeight="1">
      <c r="A43" s="7" t="s">
        <v>127</v>
      </c>
      <c r="B43" s="3">
        <v>0.47847222222222224</v>
      </c>
      <c r="C43" s="8">
        <v>216</v>
      </c>
      <c r="D43" s="7" t="s">
        <v>64</v>
      </c>
      <c r="E43" s="7" t="s">
        <v>65</v>
      </c>
      <c r="F43" s="7" t="s">
        <v>66</v>
      </c>
      <c r="G43" s="7" t="s">
        <v>45</v>
      </c>
      <c r="H43" s="7" t="s">
        <v>15</v>
      </c>
      <c r="I43" s="7">
        <v>161</v>
      </c>
      <c r="J43" s="20">
        <v>52</v>
      </c>
      <c r="K43" s="23">
        <f t="shared" si="3"/>
        <v>0.644</v>
      </c>
      <c r="L43" s="26">
        <v>10</v>
      </c>
    </row>
    <row r="44" spans="1:12" ht="39.75" customHeight="1">
      <c r="A44" s="7" t="s">
        <v>127</v>
      </c>
      <c r="B44" s="3">
        <v>0.4826388888888889</v>
      </c>
      <c r="C44" s="8">
        <v>217</v>
      </c>
      <c r="D44" s="7" t="s">
        <v>306</v>
      </c>
      <c r="E44" s="7" t="s">
        <v>307</v>
      </c>
      <c r="F44" s="7" t="s">
        <v>308</v>
      </c>
      <c r="G44" s="7" t="s">
        <v>42</v>
      </c>
      <c r="H44" s="7" t="s">
        <v>55</v>
      </c>
      <c r="I44" s="7">
        <v>159.5</v>
      </c>
      <c r="J44" s="20">
        <v>52</v>
      </c>
      <c r="K44" s="23">
        <f t="shared" si="3"/>
        <v>0.638</v>
      </c>
      <c r="L44" s="26">
        <v>11</v>
      </c>
    </row>
    <row r="45" spans="1:12" ht="39.75" customHeight="1">
      <c r="A45" s="7" t="s">
        <v>127</v>
      </c>
      <c r="B45" s="3">
        <v>0.5048611111111111</v>
      </c>
      <c r="C45" s="8">
        <v>222</v>
      </c>
      <c r="D45" s="7" t="s">
        <v>82</v>
      </c>
      <c r="E45" s="7" t="s">
        <v>320</v>
      </c>
      <c r="F45" s="7" t="s">
        <v>321</v>
      </c>
      <c r="G45" s="7" t="s">
        <v>29</v>
      </c>
      <c r="H45" s="7" t="s">
        <v>15</v>
      </c>
      <c r="I45" s="7">
        <v>148</v>
      </c>
      <c r="J45" s="20">
        <v>46</v>
      </c>
      <c r="K45" s="23">
        <f t="shared" si="3"/>
        <v>0.592</v>
      </c>
      <c r="L45" s="26">
        <v>12</v>
      </c>
    </row>
    <row r="46" spans="1:12" ht="39.75" customHeight="1">
      <c r="A46" s="7" t="s">
        <v>127</v>
      </c>
      <c r="B46" s="3">
        <v>0.45555555555555555</v>
      </c>
      <c r="C46" s="8">
        <v>211</v>
      </c>
      <c r="D46" s="7" t="s">
        <v>294</v>
      </c>
      <c r="E46" s="7" t="s">
        <v>295</v>
      </c>
      <c r="F46" s="7" t="s">
        <v>296</v>
      </c>
      <c r="G46" s="7" t="s">
        <v>14</v>
      </c>
      <c r="H46" s="7" t="s">
        <v>79</v>
      </c>
      <c r="I46" s="7" t="s">
        <v>429</v>
      </c>
      <c r="J46" s="20" t="s">
        <v>429</v>
      </c>
      <c r="K46" s="23" t="s">
        <v>429</v>
      </c>
      <c r="L46" s="26"/>
    </row>
    <row r="47" spans="1:12" ht="39.75" customHeight="1">
      <c r="A47" s="7" t="s">
        <v>127</v>
      </c>
      <c r="B47" s="3">
        <v>0.4736111111111111</v>
      </c>
      <c r="C47" s="8">
        <v>215</v>
      </c>
      <c r="D47" s="7" t="s">
        <v>303</v>
      </c>
      <c r="E47" s="7" t="s">
        <v>304</v>
      </c>
      <c r="F47" s="7" t="s">
        <v>305</v>
      </c>
      <c r="G47" s="7" t="s">
        <v>14</v>
      </c>
      <c r="H47" s="7" t="s">
        <v>15</v>
      </c>
      <c r="I47" s="7" t="s">
        <v>429</v>
      </c>
      <c r="J47" s="20" t="s">
        <v>429</v>
      </c>
      <c r="K47" s="23" t="s">
        <v>429</v>
      </c>
      <c r="L47" s="26"/>
    </row>
    <row r="48" spans="1:12" ht="39.75" customHeight="1">
      <c r="A48" s="7" t="s">
        <v>127</v>
      </c>
      <c r="B48" s="3">
        <v>0.4875</v>
      </c>
      <c r="C48" s="8">
        <v>218</v>
      </c>
      <c r="D48" s="7" t="s">
        <v>309</v>
      </c>
      <c r="E48" s="7" t="s">
        <v>310</v>
      </c>
      <c r="F48" s="7" t="s">
        <v>311</v>
      </c>
      <c r="G48" s="7" t="s">
        <v>209</v>
      </c>
      <c r="H48" s="7" t="s">
        <v>15</v>
      </c>
      <c r="I48" s="7" t="s">
        <v>429</v>
      </c>
      <c r="J48" s="20" t="s">
        <v>429</v>
      </c>
      <c r="K48" s="23" t="s">
        <v>429</v>
      </c>
      <c r="L48" s="26"/>
    </row>
    <row r="49" spans="1:12" ht="39.75" customHeight="1">
      <c r="A49" s="7" t="s">
        <v>170</v>
      </c>
      <c r="B49" s="3">
        <v>0.5513888888888889</v>
      </c>
      <c r="C49" s="8">
        <v>240</v>
      </c>
      <c r="D49" s="7" t="s">
        <v>361</v>
      </c>
      <c r="E49" s="7" t="s">
        <v>362</v>
      </c>
      <c r="F49" s="7" t="s">
        <v>363</v>
      </c>
      <c r="G49" s="7" t="s">
        <v>364</v>
      </c>
      <c r="H49" s="7" t="s">
        <v>79</v>
      </c>
      <c r="I49" s="7" t="s">
        <v>429</v>
      </c>
      <c r="J49" s="20" t="s">
        <v>429</v>
      </c>
      <c r="K49" s="23" t="s">
        <v>429</v>
      </c>
      <c r="L49" s="26" t="s">
        <v>429</v>
      </c>
    </row>
    <row r="50" spans="1:12" ht="39.75" customHeight="1">
      <c r="A50" s="7" t="s">
        <v>170</v>
      </c>
      <c r="B50" s="3">
        <v>0.5006944444444444</v>
      </c>
      <c r="C50" s="8">
        <v>229</v>
      </c>
      <c r="D50" s="7" t="s">
        <v>337</v>
      </c>
      <c r="E50" s="7" t="s">
        <v>338</v>
      </c>
      <c r="F50" s="7" t="s">
        <v>382</v>
      </c>
      <c r="G50" s="7" t="s">
        <v>33</v>
      </c>
      <c r="H50" s="7" t="s">
        <v>234</v>
      </c>
      <c r="I50" s="7">
        <v>177.5</v>
      </c>
      <c r="J50" s="20">
        <v>57</v>
      </c>
      <c r="K50" s="23">
        <f aca="true" t="shared" si="4" ref="K50:K65">I50/250</f>
        <v>0.71</v>
      </c>
      <c r="L50" s="26">
        <v>1</v>
      </c>
    </row>
    <row r="51" spans="1:12" ht="39.75" customHeight="1">
      <c r="A51" s="7" t="s">
        <v>170</v>
      </c>
      <c r="B51" s="3">
        <v>0.5055555555555555</v>
      </c>
      <c r="C51" s="8">
        <v>230</v>
      </c>
      <c r="D51" s="7" t="s">
        <v>339</v>
      </c>
      <c r="E51" s="7" t="s">
        <v>340</v>
      </c>
      <c r="F51" s="7" t="s">
        <v>341</v>
      </c>
      <c r="G51" s="7" t="s">
        <v>54</v>
      </c>
      <c r="H51" s="7" t="s">
        <v>262</v>
      </c>
      <c r="I51" s="7">
        <v>176.5</v>
      </c>
      <c r="J51" s="20">
        <v>58</v>
      </c>
      <c r="K51" s="23">
        <f t="shared" si="4"/>
        <v>0.706</v>
      </c>
      <c r="L51" s="26">
        <v>2</v>
      </c>
    </row>
    <row r="52" spans="1:12" ht="39.75" customHeight="1">
      <c r="A52" s="7" t="s">
        <v>170</v>
      </c>
      <c r="B52" s="3">
        <v>0.5326388888888889</v>
      </c>
      <c r="C52" s="8">
        <v>236</v>
      </c>
      <c r="D52" s="7" t="s">
        <v>163</v>
      </c>
      <c r="E52" s="7" t="s">
        <v>164</v>
      </c>
      <c r="F52" s="7" t="s">
        <v>355</v>
      </c>
      <c r="G52" s="7" t="s">
        <v>166</v>
      </c>
      <c r="H52" s="7" t="s">
        <v>79</v>
      </c>
      <c r="I52" s="7">
        <v>175</v>
      </c>
      <c r="J52" s="20">
        <v>58</v>
      </c>
      <c r="K52" s="23">
        <f t="shared" si="4"/>
        <v>0.7</v>
      </c>
      <c r="L52" s="26">
        <v>3</v>
      </c>
    </row>
    <row r="53" spans="1:12" ht="39.75" customHeight="1">
      <c r="A53" s="7" t="s">
        <v>170</v>
      </c>
      <c r="B53" s="3">
        <v>0.51875</v>
      </c>
      <c r="C53" s="8">
        <v>233</v>
      </c>
      <c r="D53" s="7" t="s">
        <v>348</v>
      </c>
      <c r="E53" s="7" t="s">
        <v>349</v>
      </c>
      <c r="F53" s="7" t="s">
        <v>350</v>
      </c>
      <c r="G53" s="7" t="s">
        <v>29</v>
      </c>
      <c r="H53" s="7" t="s">
        <v>15</v>
      </c>
      <c r="I53" s="7">
        <v>173</v>
      </c>
      <c r="J53" s="20">
        <v>56</v>
      </c>
      <c r="K53" s="23">
        <f t="shared" si="4"/>
        <v>0.692</v>
      </c>
      <c r="L53" s="26">
        <v>4</v>
      </c>
    </row>
    <row r="54" spans="1:12" ht="39.75" customHeight="1">
      <c r="A54" s="7" t="s">
        <v>170</v>
      </c>
      <c r="B54" s="3">
        <v>0.5236111111111111</v>
      </c>
      <c r="C54" s="8">
        <v>234</v>
      </c>
      <c r="D54" s="7" t="s">
        <v>92</v>
      </c>
      <c r="E54" s="7" t="s">
        <v>351</v>
      </c>
      <c r="F54" s="7" t="s">
        <v>352</v>
      </c>
      <c r="G54" s="7" t="s">
        <v>33</v>
      </c>
      <c r="H54" s="7" t="s">
        <v>227</v>
      </c>
      <c r="I54" s="7">
        <v>172.5</v>
      </c>
      <c r="J54" s="20">
        <v>56</v>
      </c>
      <c r="K54" s="23">
        <f t="shared" si="4"/>
        <v>0.69</v>
      </c>
      <c r="L54" s="26">
        <v>5</v>
      </c>
    </row>
    <row r="55" spans="1:12" ht="39.75" customHeight="1">
      <c r="A55" s="7" t="s">
        <v>170</v>
      </c>
      <c r="B55" s="3">
        <v>0.5368055555555555</v>
      </c>
      <c r="C55" s="8">
        <v>237</v>
      </c>
      <c r="D55" s="7" t="s">
        <v>137</v>
      </c>
      <c r="E55" s="7" t="s">
        <v>356</v>
      </c>
      <c r="F55" s="7" t="s">
        <v>357</v>
      </c>
      <c r="G55" s="7" t="s">
        <v>54</v>
      </c>
      <c r="H55" s="7" t="s">
        <v>191</v>
      </c>
      <c r="I55" s="7">
        <v>172.5</v>
      </c>
      <c r="J55" s="20">
        <v>55</v>
      </c>
      <c r="K55" s="23">
        <f t="shared" si="4"/>
        <v>0.69</v>
      </c>
      <c r="L55" s="26">
        <v>6</v>
      </c>
    </row>
    <row r="56" spans="1:12" ht="39.75" customHeight="1">
      <c r="A56" s="7" t="s">
        <v>170</v>
      </c>
      <c r="B56" s="3">
        <v>0.48333333333333334</v>
      </c>
      <c r="C56" s="8">
        <v>225</v>
      </c>
      <c r="D56" s="7" t="s">
        <v>326</v>
      </c>
      <c r="E56" s="7" t="s">
        <v>327</v>
      </c>
      <c r="F56" s="7" t="s">
        <v>328</v>
      </c>
      <c r="G56" s="7" t="s">
        <v>42</v>
      </c>
      <c r="H56" s="7" t="s">
        <v>55</v>
      </c>
      <c r="I56" s="7">
        <v>171.5</v>
      </c>
      <c r="J56" s="20">
        <v>55</v>
      </c>
      <c r="K56" s="23">
        <f t="shared" si="4"/>
        <v>0.686</v>
      </c>
      <c r="L56" s="26">
        <v>7</v>
      </c>
    </row>
    <row r="57" spans="1:12" ht="39.75" customHeight="1">
      <c r="A57" s="12">
        <v>4</v>
      </c>
      <c r="B57" s="3">
        <v>0.5555555555555556</v>
      </c>
      <c r="C57" s="8">
        <v>241</v>
      </c>
      <c r="D57" s="7" t="s">
        <v>339</v>
      </c>
      <c r="E57" s="7" t="s">
        <v>295</v>
      </c>
      <c r="F57" s="7"/>
      <c r="G57" s="7" t="s">
        <v>441</v>
      </c>
      <c r="H57" s="7"/>
      <c r="I57" s="7">
        <v>171</v>
      </c>
      <c r="J57" s="20">
        <v>56</v>
      </c>
      <c r="K57" s="23">
        <f t="shared" si="4"/>
        <v>0.684</v>
      </c>
      <c r="L57" s="26">
        <v>8</v>
      </c>
    </row>
    <row r="58" spans="1:12" ht="39.75" customHeight="1">
      <c r="A58" s="7" t="s">
        <v>170</v>
      </c>
      <c r="B58" s="3">
        <v>0.5145833333333333</v>
      </c>
      <c r="C58" s="8">
        <v>232</v>
      </c>
      <c r="D58" s="7" t="s">
        <v>345</v>
      </c>
      <c r="E58" s="7" t="s">
        <v>346</v>
      </c>
      <c r="F58" s="7" t="s">
        <v>347</v>
      </c>
      <c r="G58" s="7" t="s">
        <v>209</v>
      </c>
      <c r="H58" s="7" t="s">
        <v>15</v>
      </c>
      <c r="I58" s="7">
        <v>168</v>
      </c>
      <c r="J58" s="20">
        <v>54</v>
      </c>
      <c r="K58" s="23">
        <f t="shared" si="4"/>
        <v>0.672</v>
      </c>
      <c r="L58" s="26">
        <v>9</v>
      </c>
    </row>
    <row r="59" spans="1:12" ht="39.75" customHeight="1">
      <c r="A59" s="7" t="s">
        <v>170</v>
      </c>
      <c r="B59" s="3">
        <v>0.4965277777777778</v>
      </c>
      <c r="C59" s="8">
        <v>228</v>
      </c>
      <c r="D59" s="7" t="s">
        <v>334</v>
      </c>
      <c r="E59" s="7" t="s">
        <v>335</v>
      </c>
      <c r="F59" s="7" t="s">
        <v>336</v>
      </c>
      <c r="G59" s="7" t="s">
        <v>38</v>
      </c>
      <c r="H59" s="7" t="s">
        <v>15</v>
      </c>
      <c r="I59" s="7">
        <v>165.5</v>
      </c>
      <c r="J59" s="20">
        <v>55</v>
      </c>
      <c r="K59" s="23">
        <f t="shared" si="4"/>
        <v>0.662</v>
      </c>
      <c r="L59" s="26">
        <v>10</v>
      </c>
    </row>
    <row r="60" spans="1:12" ht="39.75" customHeight="1">
      <c r="A60" s="7" t="s">
        <v>170</v>
      </c>
      <c r="B60" s="3">
        <v>0.5097222222222222</v>
      </c>
      <c r="C60" s="8">
        <v>231</v>
      </c>
      <c r="D60" s="7" t="s">
        <v>342</v>
      </c>
      <c r="E60" s="7" t="s">
        <v>343</v>
      </c>
      <c r="F60" s="7" t="s">
        <v>344</v>
      </c>
      <c r="G60" s="7" t="s">
        <v>249</v>
      </c>
      <c r="H60" s="7" t="s">
        <v>15</v>
      </c>
      <c r="I60" s="7">
        <v>165.5</v>
      </c>
      <c r="J60" s="20">
        <v>50</v>
      </c>
      <c r="K60" s="23">
        <f t="shared" si="4"/>
        <v>0.662</v>
      </c>
      <c r="L60" s="26">
        <v>11</v>
      </c>
    </row>
    <row r="61" spans="1:12" ht="39.75" customHeight="1">
      <c r="A61" s="7" t="s">
        <v>170</v>
      </c>
      <c r="B61" s="3">
        <v>0.5416666666666666</v>
      </c>
      <c r="C61" s="8">
        <v>238</v>
      </c>
      <c r="D61" s="7" t="s">
        <v>358</v>
      </c>
      <c r="E61" s="7" t="s">
        <v>295</v>
      </c>
      <c r="F61" s="7" t="s">
        <v>359</v>
      </c>
      <c r="G61" s="7" t="s">
        <v>14</v>
      </c>
      <c r="H61" s="7" t="s">
        <v>15</v>
      </c>
      <c r="I61" s="7">
        <v>164.5</v>
      </c>
      <c r="J61" s="20">
        <v>53</v>
      </c>
      <c r="K61" s="23">
        <f t="shared" si="4"/>
        <v>0.658</v>
      </c>
      <c r="L61" s="26">
        <v>12</v>
      </c>
    </row>
    <row r="62" spans="1:12" ht="39.75" customHeight="1">
      <c r="A62" s="7" t="s">
        <v>170</v>
      </c>
      <c r="B62" s="3">
        <v>0.5458333333333333</v>
      </c>
      <c r="C62" s="8">
        <v>239</v>
      </c>
      <c r="D62" s="7" t="s">
        <v>160</v>
      </c>
      <c r="E62" s="7" t="s">
        <v>161</v>
      </c>
      <c r="F62" s="7" t="s">
        <v>360</v>
      </c>
      <c r="G62" s="7" t="s">
        <v>24</v>
      </c>
      <c r="H62" s="7" t="s">
        <v>15</v>
      </c>
      <c r="I62" s="7">
        <v>164.5</v>
      </c>
      <c r="J62" s="20">
        <v>53</v>
      </c>
      <c r="K62" s="23">
        <f t="shared" si="4"/>
        <v>0.658</v>
      </c>
      <c r="L62" s="26">
        <v>12</v>
      </c>
    </row>
    <row r="63" spans="1:12" ht="27.75" customHeight="1">
      <c r="A63" s="7" t="s">
        <v>170</v>
      </c>
      <c r="B63" s="3">
        <v>0.49236111111111114</v>
      </c>
      <c r="C63" s="8">
        <v>227</v>
      </c>
      <c r="D63" s="7" t="s">
        <v>297</v>
      </c>
      <c r="E63" s="7" t="s">
        <v>332</v>
      </c>
      <c r="F63" s="7" t="s">
        <v>333</v>
      </c>
      <c r="G63" s="7" t="s">
        <v>45</v>
      </c>
      <c r="H63" s="7" t="s">
        <v>15</v>
      </c>
      <c r="I63" s="7">
        <v>164.5</v>
      </c>
      <c r="J63" s="20">
        <v>52</v>
      </c>
      <c r="K63" s="23">
        <f t="shared" si="4"/>
        <v>0.658</v>
      </c>
      <c r="L63" s="26">
        <v>14</v>
      </c>
    </row>
    <row r="64" spans="1:12" ht="31.5" customHeight="1">
      <c r="A64" s="7" t="s">
        <v>170</v>
      </c>
      <c r="B64" s="3">
        <v>0.4875</v>
      </c>
      <c r="C64" s="8">
        <v>226</v>
      </c>
      <c r="D64" s="7" t="s">
        <v>329</v>
      </c>
      <c r="E64" s="7" t="s">
        <v>330</v>
      </c>
      <c r="F64" s="7" t="s">
        <v>331</v>
      </c>
      <c r="G64" s="7" t="s">
        <v>75</v>
      </c>
      <c r="H64" s="7" t="s">
        <v>15</v>
      </c>
      <c r="I64" s="7">
        <v>163.5</v>
      </c>
      <c r="J64" s="20">
        <v>54</v>
      </c>
      <c r="K64" s="23">
        <f t="shared" si="4"/>
        <v>0.654</v>
      </c>
      <c r="L64" s="26">
        <f>RANK(I64,$I$49:$I$65,0)</f>
        <v>15</v>
      </c>
    </row>
    <row r="65" spans="1:12" ht="24.75" customHeight="1">
      <c r="A65" s="7" t="s">
        <v>170</v>
      </c>
      <c r="B65" s="3">
        <v>0.5277777777777778</v>
      </c>
      <c r="C65" s="8">
        <v>235</v>
      </c>
      <c r="D65" s="7" t="s">
        <v>135</v>
      </c>
      <c r="E65" s="7" t="s">
        <v>353</v>
      </c>
      <c r="F65" s="7" t="s">
        <v>354</v>
      </c>
      <c r="G65" s="7" t="s">
        <v>45</v>
      </c>
      <c r="H65" s="7" t="s">
        <v>79</v>
      </c>
      <c r="I65" s="7">
        <v>163</v>
      </c>
      <c r="J65" s="20">
        <v>54</v>
      </c>
      <c r="K65" s="23">
        <f t="shared" si="4"/>
        <v>0.652</v>
      </c>
      <c r="L65" s="26">
        <f>RANK(I65,$I$49:$I$65,0)</f>
        <v>16</v>
      </c>
    </row>
  </sheetData>
  <sheetProtection/>
  <printOptions horizontalCentered="1" verticalCentered="1"/>
  <pageMargins left="0.7480314960629921" right="0.7480314960629921" top="0.46" bottom="0.4" header="0.22" footer="0.2"/>
  <pageSetup fitToHeight="0" orientation="landscape" paperSize="9" scale="80" r:id="rId1"/>
  <headerFooter>
    <oddHeader>&amp;LAREA 4 SUMMER SHOW&amp;C&amp;"Arial,Bold"&amp;14SENIOR NOVICE DRESSAGE&amp;R&amp;20TIME= &amp;T &amp;10EPWORTH 12 JULY 2015</oddHeader>
  </headerFooter>
  <rowBreaks count="3" manualBreakCount="3">
    <brk id="17" max="255" man="1"/>
    <brk id="32" max="255" man="1"/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F44" sqref="F44"/>
    </sheetView>
  </sheetViews>
  <sheetFormatPr defaultColWidth="9.140625" defaultRowHeight="39.75" customHeight="1"/>
  <cols>
    <col min="1" max="1" width="6.7109375" style="0" customWidth="1"/>
    <col min="2" max="2" width="6.421875" style="0" customWidth="1"/>
    <col min="3" max="3" width="4.8515625" style="0" customWidth="1"/>
    <col min="4" max="4" width="12.8515625" style="0" customWidth="1"/>
    <col min="5" max="5" width="24.28125" style="0" customWidth="1"/>
    <col min="6" max="6" width="31.57421875" style="0" customWidth="1"/>
    <col min="7" max="7" width="18.00390625" style="0" customWidth="1"/>
    <col min="8" max="8" width="17.57421875" style="0" customWidth="1"/>
    <col min="9" max="9" width="7.7109375" style="0" customWidth="1"/>
    <col min="10" max="10" width="9.28125" style="19" bestFit="1" customWidth="1"/>
    <col min="11" max="11" width="7.7109375" style="11" customWidth="1"/>
    <col min="12" max="12" width="7.7109375" style="81" customWidth="1"/>
    <col min="13" max="13" width="7.7109375" style="0" customWidth="1"/>
  </cols>
  <sheetData>
    <row r="1" spans="1:13" ht="39.75" customHeight="1" thickBot="1">
      <c r="A1" s="31" t="s">
        <v>0</v>
      </c>
      <c r="B1" s="31" t="s">
        <v>1</v>
      </c>
      <c r="C1" s="31" t="s">
        <v>2</v>
      </c>
      <c r="D1" s="31" t="s">
        <v>4</v>
      </c>
      <c r="E1" s="31" t="s">
        <v>5</v>
      </c>
      <c r="F1" s="31" t="s">
        <v>6</v>
      </c>
      <c r="G1" s="31" t="s">
        <v>7</v>
      </c>
      <c r="H1" s="31" t="s">
        <v>8</v>
      </c>
      <c r="I1" s="29" t="s">
        <v>213</v>
      </c>
      <c r="J1" s="66" t="s">
        <v>214</v>
      </c>
      <c r="K1" s="30" t="s">
        <v>451</v>
      </c>
      <c r="L1" s="75" t="s">
        <v>215</v>
      </c>
      <c r="M1" s="31" t="s">
        <v>431</v>
      </c>
    </row>
    <row r="2" spans="1:13" ht="12.75">
      <c r="A2" s="84" t="s">
        <v>127</v>
      </c>
      <c r="B2" s="32">
        <v>0.4965277777777778</v>
      </c>
      <c r="C2" s="85">
        <v>220</v>
      </c>
      <c r="D2" s="86" t="s">
        <v>315</v>
      </c>
      <c r="E2" s="86" t="s">
        <v>316</v>
      </c>
      <c r="F2" s="86" t="s">
        <v>317</v>
      </c>
      <c r="G2" s="86" t="s">
        <v>24</v>
      </c>
      <c r="H2" s="86" t="s">
        <v>15</v>
      </c>
      <c r="I2" s="86">
        <v>166</v>
      </c>
      <c r="J2" s="87">
        <v>53</v>
      </c>
      <c r="K2" s="33">
        <f aca="true" t="shared" si="0" ref="K2:K24">I2/250</f>
        <v>0.664</v>
      </c>
      <c r="L2" s="113">
        <v>5</v>
      </c>
      <c r="M2" s="88">
        <f>SUM(L2:L4)</f>
        <v>19</v>
      </c>
    </row>
    <row r="3" spans="1:13" ht="12.75">
      <c r="A3" s="89" t="s">
        <v>9</v>
      </c>
      <c r="B3" s="3">
        <v>0.4513888888888889</v>
      </c>
      <c r="C3" s="8">
        <v>180</v>
      </c>
      <c r="D3" s="7" t="s">
        <v>132</v>
      </c>
      <c r="E3" s="7" t="s">
        <v>216</v>
      </c>
      <c r="F3" s="7" t="s">
        <v>217</v>
      </c>
      <c r="G3" s="7" t="s">
        <v>24</v>
      </c>
      <c r="H3" s="7" t="s">
        <v>15</v>
      </c>
      <c r="I3" s="7">
        <v>160.5</v>
      </c>
      <c r="J3" s="20">
        <v>51</v>
      </c>
      <c r="K3" s="23">
        <f t="shared" si="0"/>
        <v>0.642</v>
      </c>
      <c r="L3" s="114">
        <v>7</v>
      </c>
      <c r="M3" s="90"/>
    </row>
    <row r="4" spans="1:13" ht="12.75">
      <c r="A4" s="89" t="s">
        <v>80</v>
      </c>
      <c r="B4" s="3">
        <v>0.4736111111111111</v>
      </c>
      <c r="C4" s="8">
        <v>200</v>
      </c>
      <c r="D4" s="7" t="s">
        <v>97</v>
      </c>
      <c r="E4" s="7" t="s">
        <v>272</v>
      </c>
      <c r="F4" s="7" t="s">
        <v>273</v>
      </c>
      <c r="G4" s="7" t="s">
        <v>24</v>
      </c>
      <c r="H4" s="7" t="s">
        <v>15</v>
      </c>
      <c r="I4" s="7">
        <v>167.5</v>
      </c>
      <c r="J4" s="20">
        <v>54</v>
      </c>
      <c r="K4" s="23">
        <f t="shared" si="0"/>
        <v>0.67</v>
      </c>
      <c r="L4" s="114">
        <v>7</v>
      </c>
      <c r="M4" s="90"/>
    </row>
    <row r="5" spans="1:13" ht="13.5" thickBot="1">
      <c r="A5" s="91" t="s">
        <v>170</v>
      </c>
      <c r="B5" s="34">
        <v>0.5458333333333333</v>
      </c>
      <c r="C5" s="92">
        <v>239</v>
      </c>
      <c r="D5" s="93" t="s">
        <v>160</v>
      </c>
      <c r="E5" s="93" t="s">
        <v>161</v>
      </c>
      <c r="F5" s="93" t="s">
        <v>360</v>
      </c>
      <c r="G5" s="93" t="s">
        <v>24</v>
      </c>
      <c r="H5" s="93" t="s">
        <v>15</v>
      </c>
      <c r="I5" s="93">
        <v>164.5</v>
      </c>
      <c r="J5" s="94">
        <v>53</v>
      </c>
      <c r="K5" s="35">
        <f t="shared" si="0"/>
        <v>0.658</v>
      </c>
      <c r="L5" s="115">
        <v>11</v>
      </c>
      <c r="M5" s="95"/>
    </row>
    <row r="6" spans="1:13" ht="12.75">
      <c r="A6" s="84" t="s">
        <v>170</v>
      </c>
      <c r="B6" s="32">
        <v>0.48333333333333334</v>
      </c>
      <c r="C6" s="85">
        <v>225</v>
      </c>
      <c r="D6" s="86" t="s">
        <v>326</v>
      </c>
      <c r="E6" s="86" t="s">
        <v>327</v>
      </c>
      <c r="F6" s="86" t="s">
        <v>328</v>
      </c>
      <c r="G6" s="86" t="s">
        <v>42</v>
      </c>
      <c r="H6" s="86" t="s">
        <v>55</v>
      </c>
      <c r="I6" s="86">
        <v>171.5</v>
      </c>
      <c r="J6" s="87">
        <v>55</v>
      </c>
      <c r="K6" s="33">
        <f t="shared" si="0"/>
        <v>0.686</v>
      </c>
      <c r="L6" s="113">
        <v>6</v>
      </c>
      <c r="M6" s="88">
        <f>SUM(L6:L8)</f>
        <v>29</v>
      </c>
    </row>
    <row r="7" spans="1:13" ht="12.75">
      <c r="A7" s="89" t="s">
        <v>127</v>
      </c>
      <c r="B7" s="3">
        <v>0.4826388888888889</v>
      </c>
      <c r="C7" s="8">
        <v>217</v>
      </c>
      <c r="D7" s="7" t="s">
        <v>306</v>
      </c>
      <c r="E7" s="7" t="s">
        <v>307</v>
      </c>
      <c r="F7" s="7" t="s">
        <v>308</v>
      </c>
      <c r="G7" s="7" t="s">
        <v>42</v>
      </c>
      <c r="H7" s="7" t="s">
        <v>55</v>
      </c>
      <c r="I7" s="7">
        <v>159.5</v>
      </c>
      <c r="J7" s="20">
        <v>52</v>
      </c>
      <c r="K7" s="23">
        <f t="shared" si="0"/>
        <v>0.638</v>
      </c>
      <c r="L7" s="114">
        <v>10</v>
      </c>
      <c r="M7" s="90"/>
    </row>
    <row r="8" spans="1:13" ht="12.75">
      <c r="A8" s="89" t="s">
        <v>9</v>
      </c>
      <c r="B8" s="3">
        <v>0.4826388888888889</v>
      </c>
      <c r="C8" s="8">
        <v>187</v>
      </c>
      <c r="D8" s="7" t="s">
        <v>238</v>
      </c>
      <c r="E8" s="7" t="s">
        <v>239</v>
      </c>
      <c r="F8" s="7" t="s">
        <v>240</v>
      </c>
      <c r="G8" s="7" t="s">
        <v>42</v>
      </c>
      <c r="H8" s="7" t="s">
        <v>55</v>
      </c>
      <c r="I8" s="7">
        <v>150.5</v>
      </c>
      <c r="J8" s="20">
        <v>51</v>
      </c>
      <c r="K8" s="23">
        <f t="shared" si="0"/>
        <v>0.602</v>
      </c>
      <c r="L8" s="114">
        <v>13</v>
      </c>
      <c r="M8" s="90"/>
    </row>
    <row r="9" spans="1:13" ht="13.5" thickBot="1">
      <c r="A9" s="91" t="s">
        <v>80</v>
      </c>
      <c r="B9" s="34">
        <v>0.46458333333333335</v>
      </c>
      <c r="C9" s="92">
        <v>198</v>
      </c>
      <c r="D9" s="93" t="s">
        <v>26</v>
      </c>
      <c r="E9" s="93" t="s">
        <v>268</v>
      </c>
      <c r="F9" s="93" t="s">
        <v>218</v>
      </c>
      <c r="G9" s="93" t="s">
        <v>42</v>
      </c>
      <c r="H9" s="93" t="s">
        <v>55</v>
      </c>
      <c r="I9" s="93">
        <v>138</v>
      </c>
      <c r="J9" s="94">
        <v>45</v>
      </c>
      <c r="K9" s="35">
        <f t="shared" si="0"/>
        <v>0.552</v>
      </c>
      <c r="L9" s="115">
        <v>13</v>
      </c>
      <c r="M9" s="95"/>
    </row>
    <row r="10" spans="1:13" ht="12.75">
      <c r="A10" s="84" t="s">
        <v>9</v>
      </c>
      <c r="B10" s="32">
        <v>0.45555555555555555</v>
      </c>
      <c r="C10" s="85">
        <v>181</v>
      </c>
      <c r="D10" s="86" t="s">
        <v>218</v>
      </c>
      <c r="E10" s="86" t="s">
        <v>219</v>
      </c>
      <c r="F10" s="86" t="s">
        <v>220</v>
      </c>
      <c r="G10" s="86" t="s">
        <v>54</v>
      </c>
      <c r="H10" s="86" t="s">
        <v>191</v>
      </c>
      <c r="I10" s="86">
        <v>170.5</v>
      </c>
      <c r="J10" s="87">
        <v>54</v>
      </c>
      <c r="K10" s="33">
        <f t="shared" si="0"/>
        <v>0.682</v>
      </c>
      <c r="L10" s="113">
        <v>4</v>
      </c>
      <c r="M10" s="88">
        <f>SUM(L10:L12)</f>
        <v>13</v>
      </c>
    </row>
    <row r="11" spans="1:13" ht="12.75">
      <c r="A11" s="89" t="s">
        <v>80</v>
      </c>
      <c r="B11" s="3">
        <v>0.47847222222222224</v>
      </c>
      <c r="C11" s="8">
        <v>201</v>
      </c>
      <c r="D11" s="7" t="s">
        <v>259</v>
      </c>
      <c r="E11" s="7" t="s">
        <v>260</v>
      </c>
      <c r="F11" s="7" t="s">
        <v>274</v>
      </c>
      <c r="G11" s="7" t="s">
        <v>54</v>
      </c>
      <c r="H11" s="7" t="s">
        <v>191</v>
      </c>
      <c r="I11" s="7">
        <v>173</v>
      </c>
      <c r="J11" s="20">
        <v>55</v>
      </c>
      <c r="K11" s="23">
        <f t="shared" si="0"/>
        <v>0.692</v>
      </c>
      <c r="L11" s="114">
        <v>4</v>
      </c>
      <c r="M11" s="90">
        <f>SUM(L10:L13)</f>
        <v>20</v>
      </c>
    </row>
    <row r="12" spans="1:13" ht="12.75">
      <c r="A12" s="89" t="s">
        <v>170</v>
      </c>
      <c r="B12" s="3">
        <v>0.5368055555555555</v>
      </c>
      <c r="C12" s="8">
        <v>237</v>
      </c>
      <c r="D12" s="7" t="s">
        <v>137</v>
      </c>
      <c r="E12" s="7" t="s">
        <v>356</v>
      </c>
      <c r="F12" s="7" t="s">
        <v>357</v>
      </c>
      <c r="G12" s="7" t="s">
        <v>54</v>
      </c>
      <c r="H12" s="7" t="s">
        <v>191</v>
      </c>
      <c r="I12" s="7">
        <v>172.5</v>
      </c>
      <c r="J12" s="20">
        <v>55</v>
      </c>
      <c r="K12" s="23">
        <f t="shared" si="0"/>
        <v>0.69</v>
      </c>
      <c r="L12" s="114">
        <v>5</v>
      </c>
      <c r="M12" s="90"/>
    </row>
    <row r="13" spans="1:13" ht="13.5" thickBot="1">
      <c r="A13" s="91" t="s">
        <v>127</v>
      </c>
      <c r="B13" s="34">
        <v>0.5006944444444444</v>
      </c>
      <c r="C13" s="92">
        <v>221</v>
      </c>
      <c r="D13" s="93" t="s">
        <v>318</v>
      </c>
      <c r="E13" s="93" t="s">
        <v>443</v>
      </c>
      <c r="F13" s="93" t="s">
        <v>319</v>
      </c>
      <c r="G13" s="93" t="s">
        <v>54</v>
      </c>
      <c r="H13" s="93" t="s">
        <v>191</v>
      </c>
      <c r="I13" s="93">
        <v>164.5</v>
      </c>
      <c r="J13" s="94">
        <v>53</v>
      </c>
      <c r="K13" s="35">
        <f t="shared" si="0"/>
        <v>0.658</v>
      </c>
      <c r="L13" s="115">
        <v>7</v>
      </c>
      <c r="M13" s="118">
        <v>4</v>
      </c>
    </row>
    <row r="14" spans="1:13" ht="12.75">
      <c r="A14" s="84" t="s">
        <v>9</v>
      </c>
      <c r="B14" s="32">
        <v>0.5138888888888888</v>
      </c>
      <c r="C14" s="85">
        <v>194</v>
      </c>
      <c r="D14" s="86" t="s">
        <v>259</v>
      </c>
      <c r="E14" s="86" t="s">
        <v>260</v>
      </c>
      <c r="F14" s="86" t="s">
        <v>261</v>
      </c>
      <c r="G14" s="86" t="s">
        <v>54</v>
      </c>
      <c r="H14" s="86" t="s">
        <v>262</v>
      </c>
      <c r="I14" s="86">
        <v>186</v>
      </c>
      <c r="J14" s="87">
        <v>59</v>
      </c>
      <c r="K14" s="33">
        <f t="shared" si="0"/>
        <v>0.744</v>
      </c>
      <c r="L14" s="113">
        <v>1</v>
      </c>
      <c r="M14" s="88">
        <f>SUM(L14:L16)</f>
        <v>4</v>
      </c>
    </row>
    <row r="15" spans="1:13" ht="12.75">
      <c r="A15" s="89" t="s">
        <v>80</v>
      </c>
      <c r="B15" s="3">
        <v>0.49166666666666664</v>
      </c>
      <c r="C15" s="8">
        <v>204</v>
      </c>
      <c r="D15" s="7" t="s">
        <v>118</v>
      </c>
      <c r="E15" s="7" t="s">
        <v>119</v>
      </c>
      <c r="F15" s="7" t="s">
        <v>279</v>
      </c>
      <c r="G15" s="7" t="s">
        <v>54</v>
      </c>
      <c r="H15" s="7" t="s">
        <v>262</v>
      </c>
      <c r="I15" s="7">
        <v>175.5</v>
      </c>
      <c r="J15" s="20">
        <v>56</v>
      </c>
      <c r="K15" s="23">
        <f t="shared" si="0"/>
        <v>0.702</v>
      </c>
      <c r="L15" s="114">
        <v>1</v>
      </c>
      <c r="M15" s="90"/>
    </row>
    <row r="16" spans="1:13" ht="12.75">
      <c r="A16" s="89" t="s">
        <v>127</v>
      </c>
      <c r="B16" s="3">
        <v>0.5097222222222222</v>
      </c>
      <c r="C16" s="8">
        <v>223</v>
      </c>
      <c r="D16" s="7" t="s">
        <v>322</v>
      </c>
      <c r="E16" s="7" t="s">
        <v>219</v>
      </c>
      <c r="F16" s="7" t="s">
        <v>323</v>
      </c>
      <c r="G16" s="7" t="s">
        <v>54</v>
      </c>
      <c r="H16" s="7" t="s">
        <v>262</v>
      </c>
      <c r="I16" s="7">
        <v>173.5</v>
      </c>
      <c r="J16" s="20">
        <v>55</v>
      </c>
      <c r="K16" s="23">
        <f t="shared" si="0"/>
        <v>0.694</v>
      </c>
      <c r="L16" s="114">
        <v>2</v>
      </c>
      <c r="M16" s="90"/>
    </row>
    <row r="17" spans="1:13" ht="13.5" thickBot="1">
      <c r="A17" s="91" t="s">
        <v>170</v>
      </c>
      <c r="B17" s="34">
        <v>0.5055555555555555</v>
      </c>
      <c r="C17" s="92">
        <v>230</v>
      </c>
      <c r="D17" s="93" t="s">
        <v>339</v>
      </c>
      <c r="E17" s="93" t="s">
        <v>340</v>
      </c>
      <c r="F17" s="93" t="s">
        <v>341</v>
      </c>
      <c r="G17" s="93" t="s">
        <v>54</v>
      </c>
      <c r="H17" s="93" t="s">
        <v>262</v>
      </c>
      <c r="I17" s="93">
        <v>176.5</v>
      </c>
      <c r="J17" s="94">
        <v>58</v>
      </c>
      <c r="K17" s="35">
        <f t="shared" si="0"/>
        <v>0.706</v>
      </c>
      <c r="L17" s="115">
        <v>2</v>
      </c>
      <c r="M17" s="118">
        <v>1</v>
      </c>
    </row>
    <row r="18" spans="1:13" ht="12.75">
      <c r="A18" s="84" t="s">
        <v>80</v>
      </c>
      <c r="B18" s="32">
        <v>0.4826388888888889</v>
      </c>
      <c r="C18" s="85">
        <v>202</v>
      </c>
      <c r="D18" s="86" t="s">
        <v>26</v>
      </c>
      <c r="E18" s="86" t="s">
        <v>275</v>
      </c>
      <c r="F18" s="86" t="s">
        <v>276</v>
      </c>
      <c r="G18" s="86" t="s">
        <v>29</v>
      </c>
      <c r="H18" s="86" t="s">
        <v>15</v>
      </c>
      <c r="I18" s="86">
        <v>175</v>
      </c>
      <c r="J18" s="87">
        <v>56</v>
      </c>
      <c r="K18" s="33">
        <f t="shared" si="0"/>
        <v>0.7</v>
      </c>
      <c r="L18" s="113">
        <v>2</v>
      </c>
      <c r="M18" s="88">
        <f>SUM(L18:L20)</f>
        <v>11</v>
      </c>
    </row>
    <row r="19" spans="1:13" ht="12.75">
      <c r="A19" s="89" t="s">
        <v>170</v>
      </c>
      <c r="B19" s="3">
        <v>0.51875</v>
      </c>
      <c r="C19" s="8">
        <v>233</v>
      </c>
      <c r="D19" s="7" t="s">
        <v>348</v>
      </c>
      <c r="E19" s="7" t="s">
        <v>349</v>
      </c>
      <c r="F19" s="7" t="s">
        <v>350</v>
      </c>
      <c r="G19" s="7" t="s">
        <v>29</v>
      </c>
      <c r="H19" s="7" t="s">
        <v>15</v>
      </c>
      <c r="I19" s="7">
        <v>173</v>
      </c>
      <c r="J19" s="20">
        <v>56</v>
      </c>
      <c r="K19" s="23">
        <f t="shared" si="0"/>
        <v>0.692</v>
      </c>
      <c r="L19" s="114">
        <v>3</v>
      </c>
      <c r="M19" s="90">
        <f>SUM(L18:L21)</f>
        <v>22</v>
      </c>
    </row>
    <row r="20" spans="1:13" ht="12.75">
      <c r="A20" s="89" t="s">
        <v>9</v>
      </c>
      <c r="B20" s="3">
        <v>0.46041666666666664</v>
      </c>
      <c r="C20" s="8">
        <v>182</v>
      </c>
      <c r="D20" s="7" t="s">
        <v>221</v>
      </c>
      <c r="E20" s="7" t="s">
        <v>222</v>
      </c>
      <c r="F20" s="7" t="s">
        <v>223</v>
      </c>
      <c r="G20" s="7" t="s">
        <v>29</v>
      </c>
      <c r="H20" s="7" t="s">
        <v>15</v>
      </c>
      <c r="I20" s="7">
        <v>167</v>
      </c>
      <c r="J20" s="20">
        <v>54</v>
      </c>
      <c r="K20" s="23">
        <f t="shared" si="0"/>
        <v>0.668</v>
      </c>
      <c r="L20" s="114">
        <v>6</v>
      </c>
      <c r="M20" s="90"/>
    </row>
    <row r="21" spans="1:13" ht="13.5" thickBot="1">
      <c r="A21" s="91" t="s">
        <v>127</v>
      </c>
      <c r="B21" s="34">
        <v>0.5048611111111111</v>
      </c>
      <c r="C21" s="92">
        <v>222</v>
      </c>
      <c r="D21" s="93" t="s">
        <v>82</v>
      </c>
      <c r="E21" s="93" t="s">
        <v>320</v>
      </c>
      <c r="F21" s="93" t="s">
        <v>321</v>
      </c>
      <c r="G21" s="93" t="s">
        <v>29</v>
      </c>
      <c r="H21" s="93" t="s">
        <v>15</v>
      </c>
      <c r="I21" s="93">
        <v>148</v>
      </c>
      <c r="J21" s="94">
        <v>46</v>
      </c>
      <c r="K21" s="35">
        <f t="shared" si="0"/>
        <v>0.592</v>
      </c>
      <c r="L21" s="115">
        <v>11</v>
      </c>
      <c r="M21" s="118">
        <v>3</v>
      </c>
    </row>
    <row r="22" spans="1:13" ht="12.75">
      <c r="A22" s="84" t="s">
        <v>127</v>
      </c>
      <c r="B22" s="32">
        <v>0.49166666666666664</v>
      </c>
      <c r="C22" s="85">
        <v>219</v>
      </c>
      <c r="D22" s="86" t="s">
        <v>312</v>
      </c>
      <c r="E22" s="86" t="s">
        <v>313</v>
      </c>
      <c r="F22" s="86" t="s">
        <v>314</v>
      </c>
      <c r="G22" s="86" t="s">
        <v>33</v>
      </c>
      <c r="H22" s="86" t="s">
        <v>227</v>
      </c>
      <c r="I22" s="86">
        <v>167</v>
      </c>
      <c r="J22" s="87">
        <v>53</v>
      </c>
      <c r="K22" s="33">
        <f t="shared" si="0"/>
        <v>0.668</v>
      </c>
      <c r="L22" s="113">
        <v>4</v>
      </c>
      <c r="M22" s="88">
        <f>SUM(L22:L24)</f>
        <v>19</v>
      </c>
    </row>
    <row r="23" spans="1:13" ht="12.75">
      <c r="A23" s="89" t="s">
        <v>170</v>
      </c>
      <c r="B23" s="3">
        <v>0.5236111111111111</v>
      </c>
      <c r="C23" s="8">
        <v>234</v>
      </c>
      <c r="D23" s="7" t="s">
        <v>92</v>
      </c>
      <c r="E23" s="7" t="s">
        <v>351</v>
      </c>
      <c r="F23" s="7" t="s">
        <v>352</v>
      </c>
      <c r="G23" s="7" t="s">
        <v>33</v>
      </c>
      <c r="H23" s="7" t="s">
        <v>227</v>
      </c>
      <c r="I23" s="7">
        <v>172.5</v>
      </c>
      <c r="J23" s="20">
        <v>56</v>
      </c>
      <c r="K23" s="23">
        <f t="shared" si="0"/>
        <v>0.69</v>
      </c>
      <c r="L23" s="114">
        <v>4</v>
      </c>
      <c r="M23" s="90"/>
    </row>
    <row r="24" spans="1:13" ht="12.75">
      <c r="A24" s="89" t="s">
        <v>9</v>
      </c>
      <c r="B24" s="3">
        <v>0.46458333333333335</v>
      </c>
      <c r="C24" s="8">
        <v>183</v>
      </c>
      <c r="D24" s="7" t="s">
        <v>224</v>
      </c>
      <c r="E24" s="7" t="s">
        <v>225</v>
      </c>
      <c r="F24" s="7" t="s">
        <v>226</v>
      </c>
      <c r="G24" s="7" t="s">
        <v>33</v>
      </c>
      <c r="H24" s="7" t="s">
        <v>227</v>
      </c>
      <c r="I24" s="7">
        <v>154</v>
      </c>
      <c r="J24" s="20">
        <v>53</v>
      </c>
      <c r="K24" s="23">
        <f t="shared" si="0"/>
        <v>0.616</v>
      </c>
      <c r="L24" s="114">
        <v>11</v>
      </c>
      <c r="M24" s="90"/>
    </row>
    <row r="25" spans="1:13" ht="13.5" thickBot="1">
      <c r="A25" s="91" t="s">
        <v>80</v>
      </c>
      <c r="B25" s="34">
        <v>0.45555555555555555</v>
      </c>
      <c r="C25" s="92">
        <v>196</v>
      </c>
      <c r="D25" s="93" t="s">
        <v>218</v>
      </c>
      <c r="E25" s="93" t="s">
        <v>263</v>
      </c>
      <c r="F25" s="93" t="s">
        <v>264</v>
      </c>
      <c r="G25" s="93" t="s">
        <v>33</v>
      </c>
      <c r="H25" s="93" t="s">
        <v>227</v>
      </c>
      <c r="I25" s="93" t="s">
        <v>429</v>
      </c>
      <c r="J25" s="94"/>
      <c r="K25" s="35" t="s">
        <v>429</v>
      </c>
      <c r="L25" s="115" t="s">
        <v>429</v>
      </c>
      <c r="M25" s="95"/>
    </row>
    <row r="26" spans="1:13" ht="12.75">
      <c r="A26" s="84" t="s">
        <v>170</v>
      </c>
      <c r="B26" s="32">
        <v>0.5006944444444444</v>
      </c>
      <c r="C26" s="85">
        <v>229</v>
      </c>
      <c r="D26" s="86" t="s">
        <v>337</v>
      </c>
      <c r="E26" s="86" t="s">
        <v>338</v>
      </c>
      <c r="F26" s="86" t="s">
        <v>382</v>
      </c>
      <c r="G26" s="86" t="s">
        <v>33</v>
      </c>
      <c r="H26" s="86" t="s">
        <v>234</v>
      </c>
      <c r="I26" s="86">
        <v>177.5</v>
      </c>
      <c r="J26" s="87">
        <v>57</v>
      </c>
      <c r="K26" s="33">
        <f>I26/250</f>
        <v>0.71</v>
      </c>
      <c r="L26" s="113">
        <v>1</v>
      </c>
      <c r="M26" s="88">
        <f>SUM(L26:L28)</f>
        <v>21</v>
      </c>
    </row>
    <row r="27" spans="1:13" ht="12.75">
      <c r="A27" s="89" t="s">
        <v>9</v>
      </c>
      <c r="B27" s="3">
        <v>0.4736111111111111</v>
      </c>
      <c r="C27" s="8">
        <v>185</v>
      </c>
      <c r="D27" s="7" t="s">
        <v>231</v>
      </c>
      <c r="E27" s="7" t="s">
        <v>232</v>
      </c>
      <c r="F27" s="7" t="s">
        <v>233</v>
      </c>
      <c r="G27" s="7" t="s">
        <v>33</v>
      </c>
      <c r="H27" s="7" t="s">
        <v>234</v>
      </c>
      <c r="I27" s="7">
        <v>159.5</v>
      </c>
      <c r="J27" s="20">
        <v>52</v>
      </c>
      <c r="K27" s="23">
        <f>I27/250</f>
        <v>0.638</v>
      </c>
      <c r="L27" s="114">
        <v>9</v>
      </c>
      <c r="M27" s="90"/>
    </row>
    <row r="28" spans="1:13" ht="12.75">
      <c r="A28" s="89" t="s">
        <v>80</v>
      </c>
      <c r="B28" s="3">
        <v>0.4875</v>
      </c>
      <c r="C28" s="8">
        <v>203</v>
      </c>
      <c r="D28" s="7" t="s">
        <v>277</v>
      </c>
      <c r="E28" s="7" t="s">
        <v>278</v>
      </c>
      <c r="F28" s="7" t="s">
        <v>15</v>
      </c>
      <c r="G28" s="7" t="s">
        <v>33</v>
      </c>
      <c r="H28" s="7" t="s">
        <v>234</v>
      </c>
      <c r="I28" s="7">
        <v>159</v>
      </c>
      <c r="J28" s="20">
        <v>53</v>
      </c>
      <c r="K28" s="23">
        <f>I28/250</f>
        <v>0.636</v>
      </c>
      <c r="L28" s="114">
        <v>11</v>
      </c>
      <c r="M28" s="90"/>
    </row>
    <row r="29" spans="1:13" ht="13.5" thickBot="1">
      <c r="A29" s="91" t="s">
        <v>127</v>
      </c>
      <c r="B29" s="34">
        <v>0.4513888888888889</v>
      </c>
      <c r="C29" s="92">
        <v>210</v>
      </c>
      <c r="D29" s="93" t="s">
        <v>291</v>
      </c>
      <c r="E29" s="93" t="s">
        <v>292</v>
      </c>
      <c r="F29" s="93" t="s">
        <v>293</v>
      </c>
      <c r="G29" s="93" t="s">
        <v>33</v>
      </c>
      <c r="H29" s="93" t="s">
        <v>234</v>
      </c>
      <c r="I29" s="93" t="s">
        <v>429</v>
      </c>
      <c r="J29" s="94"/>
      <c r="K29" s="35" t="s">
        <v>429</v>
      </c>
      <c r="L29" s="115" t="s">
        <v>429</v>
      </c>
      <c r="M29" s="95"/>
    </row>
    <row r="30" spans="1:13" ht="12.75">
      <c r="A30" s="84" t="s">
        <v>9</v>
      </c>
      <c r="B30" s="32">
        <v>0.46944444444444444</v>
      </c>
      <c r="C30" s="85">
        <v>184</v>
      </c>
      <c r="D30" s="86" t="s">
        <v>228</v>
      </c>
      <c r="E30" s="86" t="s">
        <v>229</v>
      </c>
      <c r="F30" s="86" t="s">
        <v>230</v>
      </c>
      <c r="G30" s="86" t="s">
        <v>38</v>
      </c>
      <c r="H30" s="86" t="s">
        <v>15</v>
      </c>
      <c r="I30" s="86">
        <v>172</v>
      </c>
      <c r="J30" s="87">
        <v>56</v>
      </c>
      <c r="K30" s="33">
        <f aca="true" t="shared" si="1" ref="K30:K44">I30/250</f>
        <v>0.688</v>
      </c>
      <c r="L30" s="113">
        <v>2</v>
      </c>
      <c r="M30" s="88">
        <f>SUM(L30:L32)</f>
        <v>13</v>
      </c>
    </row>
    <row r="31" spans="1:13" ht="12.75">
      <c r="A31" s="89" t="s">
        <v>127</v>
      </c>
      <c r="B31" s="3">
        <v>0.46458333333333335</v>
      </c>
      <c r="C31" s="8">
        <v>213</v>
      </c>
      <c r="D31" s="7" t="s">
        <v>228</v>
      </c>
      <c r="E31" s="7" t="s">
        <v>299</v>
      </c>
      <c r="F31" s="7" t="s">
        <v>300</v>
      </c>
      <c r="G31" s="7" t="s">
        <v>38</v>
      </c>
      <c r="H31" s="7" t="s">
        <v>15</v>
      </c>
      <c r="I31" s="7">
        <v>167.5</v>
      </c>
      <c r="J31" s="20">
        <v>52</v>
      </c>
      <c r="K31" s="23">
        <f t="shared" si="1"/>
        <v>0.67</v>
      </c>
      <c r="L31" s="114">
        <v>3</v>
      </c>
      <c r="M31" s="90">
        <f>SUM(L30:L33)</f>
        <v>22</v>
      </c>
    </row>
    <row r="32" spans="1:13" ht="12.75">
      <c r="A32" s="89" t="s">
        <v>80</v>
      </c>
      <c r="B32" s="3">
        <v>0.4513888888888889</v>
      </c>
      <c r="C32" s="8">
        <v>195</v>
      </c>
      <c r="D32" s="7" t="s">
        <v>104</v>
      </c>
      <c r="E32" s="7" t="s">
        <v>427</v>
      </c>
      <c r="F32" s="7" t="s">
        <v>428</v>
      </c>
      <c r="G32" s="7" t="s">
        <v>38</v>
      </c>
      <c r="H32" s="7" t="s">
        <v>15</v>
      </c>
      <c r="I32" s="7">
        <v>162.5</v>
      </c>
      <c r="J32" s="20">
        <v>52</v>
      </c>
      <c r="K32" s="23">
        <f t="shared" si="1"/>
        <v>0.65</v>
      </c>
      <c r="L32" s="114">
        <v>8</v>
      </c>
      <c r="M32" s="90"/>
    </row>
    <row r="33" spans="1:13" ht="13.5" thickBot="1">
      <c r="A33" s="91" t="s">
        <v>170</v>
      </c>
      <c r="B33" s="34">
        <v>0.4965277777777778</v>
      </c>
      <c r="C33" s="92">
        <v>228</v>
      </c>
      <c r="D33" s="93" t="s">
        <v>334</v>
      </c>
      <c r="E33" s="93" t="s">
        <v>335</v>
      </c>
      <c r="F33" s="93" t="s">
        <v>336</v>
      </c>
      <c r="G33" s="93" t="s">
        <v>38</v>
      </c>
      <c r="H33" s="93" t="s">
        <v>15</v>
      </c>
      <c r="I33" s="93">
        <v>165.5</v>
      </c>
      <c r="J33" s="94">
        <v>55</v>
      </c>
      <c r="K33" s="35">
        <f t="shared" si="1"/>
        <v>0.662</v>
      </c>
      <c r="L33" s="115">
        <v>9</v>
      </c>
      <c r="M33" s="118">
        <v>5</v>
      </c>
    </row>
    <row r="34" spans="1:13" ht="12.75">
      <c r="A34" s="100">
        <v>3</v>
      </c>
      <c r="B34" s="32">
        <v>0.5187499999999999</v>
      </c>
      <c r="C34" s="85">
        <v>243</v>
      </c>
      <c r="D34" s="86" t="s">
        <v>438</v>
      </c>
      <c r="E34" s="86" t="s">
        <v>439</v>
      </c>
      <c r="F34" s="86" t="s">
        <v>440</v>
      </c>
      <c r="G34" s="86" t="s">
        <v>430</v>
      </c>
      <c r="H34" s="86"/>
      <c r="I34" s="86">
        <v>175</v>
      </c>
      <c r="J34" s="87">
        <v>55</v>
      </c>
      <c r="K34" s="33">
        <f t="shared" si="1"/>
        <v>0.7</v>
      </c>
      <c r="L34" s="113">
        <v>1</v>
      </c>
      <c r="M34" s="88">
        <f>SUM(L34:L36)</f>
        <v>11</v>
      </c>
    </row>
    <row r="35" spans="1:13" ht="12.75">
      <c r="A35" s="101">
        <v>2</v>
      </c>
      <c r="B35" s="3">
        <v>0.513888888888889</v>
      </c>
      <c r="C35" s="8">
        <v>209</v>
      </c>
      <c r="D35" s="7" t="s">
        <v>435</v>
      </c>
      <c r="E35" s="7" t="s">
        <v>436</v>
      </c>
      <c r="F35" s="7" t="s">
        <v>437</v>
      </c>
      <c r="G35" s="7" t="s">
        <v>430</v>
      </c>
      <c r="H35" s="7"/>
      <c r="I35" s="7">
        <v>174.5</v>
      </c>
      <c r="J35" s="20">
        <v>56</v>
      </c>
      <c r="K35" s="23">
        <f t="shared" si="1"/>
        <v>0.698</v>
      </c>
      <c r="L35" s="114">
        <v>3</v>
      </c>
      <c r="M35" s="90">
        <f>SUM(L34:L37)</f>
        <v>19</v>
      </c>
    </row>
    <row r="36" spans="1:13" ht="12.75">
      <c r="A36" s="96">
        <v>4</v>
      </c>
      <c r="B36" s="37">
        <v>0.5555555555555556</v>
      </c>
      <c r="C36" s="97">
        <v>241</v>
      </c>
      <c r="D36" s="98" t="s">
        <v>339</v>
      </c>
      <c r="E36" s="98" t="s">
        <v>295</v>
      </c>
      <c r="F36" s="98" t="s">
        <v>441</v>
      </c>
      <c r="G36" s="7" t="s">
        <v>430</v>
      </c>
      <c r="H36" s="98"/>
      <c r="I36" s="98">
        <v>171</v>
      </c>
      <c r="J36" s="99">
        <v>56</v>
      </c>
      <c r="K36" s="38">
        <f t="shared" si="1"/>
        <v>0.684</v>
      </c>
      <c r="L36" s="116">
        <v>7</v>
      </c>
      <c r="M36" s="98"/>
    </row>
    <row r="37" spans="1:13" ht="13.5" thickBot="1">
      <c r="A37" s="102">
        <v>1</v>
      </c>
      <c r="B37" s="34">
        <v>0.5187499999999999</v>
      </c>
      <c r="C37" s="92">
        <v>242</v>
      </c>
      <c r="D37" s="93" t="s">
        <v>432</v>
      </c>
      <c r="E37" s="93" t="s">
        <v>433</v>
      </c>
      <c r="F37" s="93" t="s">
        <v>434</v>
      </c>
      <c r="G37" s="93" t="s">
        <v>430</v>
      </c>
      <c r="H37" s="93"/>
      <c r="I37" s="93">
        <v>160.5</v>
      </c>
      <c r="J37" s="94">
        <v>51</v>
      </c>
      <c r="K37" s="35">
        <f t="shared" si="1"/>
        <v>0.642</v>
      </c>
      <c r="L37" s="115">
        <v>8</v>
      </c>
      <c r="M37" s="118">
        <v>2</v>
      </c>
    </row>
    <row r="38" spans="1:13" ht="12.75">
      <c r="A38" s="84" t="s">
        <v>127</v>
      </c>
      <c r="B38" s="32">
        <v>0.46041666666666664</v>
      </c>
      <c r="C38" s="85">
        <v>212</v>
      </c>
      <c r="D38" s="86" t="s">
        <v>297</v>
      </c>
      <c r="E38" s="86" t="s">
        <v>122</v>
      </c>
      <c r="F38" s="86" t="s">
        <v>298</v>
      </c>
      <c r="G38" s="86" t="s">
        <v>249</v>
      </c>
      <c r="H38" s="86" t="s">
        <v>15</v>
      </c>
      <c r="I38" s="86">
        <v>165</v>
      </c>
      <c r="J38" s="87">
        <v>52</v>
      </c>
      <c r="K38" s="33">
        <f t="shared" si="1"/>
        <v>0.66</v>
      </c>
      <c r="L38" s="113">
        <v>6</v>
      </c>
      <c r="M38" s="88">
        <f>SUM(L38:L40)</f>
        <v>26</v>
      </c>
    </row>
    <row r="39" spans="1:13" ht="12.75">
      <c r="A39" s="89" t="s">
        <v>80</v>
      </c>
      <c r="B39" s="3">
        <v>0.5006944444444444</v>
      </c>
      <c r="C39" s="8">
        <v>206</v>
      </c>
      <c r="D39" s="7" t="s">
        <v>283</v>
      </c>
      <c r="E39" s="7" t="s">
        <v>284</v>
      </c>
      <c r="F39" s="7" t="s">
        <v>285</v>
      </c>
      <c r="G39" s="7" t="s">
        <v>249</v>
      </c>
      <c r="H39" s="7" t="s">
        <v>15</v>
      </c>
      <c r="I39" s="7">
        <v>159.5</v>
      </c>
      <c r="J39" s="20">
        <v>51</v>
      </c>
      <c r="K39" s="23">
        <f t="shared" si="1"/>
        <v>0.638</v>
      </c>
      <c r="L39" s="114">
        <v>10</v>
      </c>
      <c r="M39" s="90"/>
    </row>
    <row r="40" spans="1:13" ht="12.75">
      <c r="A40" s="89" t="s">
        <v>170</v>
      </c>
      <c r="B40" s="3">
        <v>0.5097222222222222</v>
      </c>
      <c r="C40" s="8">
        <v>231</v>
      </c>
      <c r="D40" s="7" t="s">
        <v>342</v>
      </c>
      <c r="E40" s="7" t="s">
        <v>343</v>
      </c>
      <c r="F40" s="7" t="s">
        <v>344</v>
      </c>
      <c r="G40" s="7" t="s">
        <v>249</v>
      </c>
      <c r="H40" s="7" t="s">
        <v>15</v>
      </c>
      <c r="I40" s="7">
        <v>165.5</v>
      </c>
      <c r="J40" s="20">
        <v>50</v>
      </c>
      <c r="K40" s="23">
        <f t="shared" si="1"/>
        <v>0.662</v>
      </c>
      <c r="L40" s="114">
        <v>10</v>
      </c>
      <c r="M40" s="90"/>
    </row>
    <row r="41" spans="1:13" ht="13.5" thickBot="1">
      <c r="A41" s="91" t="s">
        <v>9</v>
      </c>
      <c r="B41" s="34">
        <v>0.4965277777777778</v>
      </c>
      <c r="C41" s="92">
        <v>190</v>
      </c>
      <c r="D41" s="93" t="s">
        <v>246</v>
      </c>
      <c r="E41" s="93" t="s">
        <v>247</v>
      </c>
      <c r="F41" s="93" t="s">
        <v>248</v>
      </c>
      <c r="G41" s="93" t="s">
        <v>249</v>
      </c>
      <c r="H41" s="93" t="s">
        <v>15</v>
      </c>
      <c r="I41" s="93">
        <v>152.5</v>
      </c>
      <c r="J41" s="94">
        <v>50</v>
      </c>
      <c r="K41" s="35">
        <f t="shared" si="1"/>
        <v>0.61</v>
      </c>
      <c r="L41" s="115">
        <v>12</v>
      </c>
      <c r="M41" s="95"/>
    </row>
    <row r="42" spans="1:13" ht="12.75">
      <c r="A42" s="84" t="s">
        <v>80</v>
      </c>
      <c r="B42" s="32">
        <v>0.46041666666666664</v>
      </c>
      <c r="C42" s="85">
        <v>197</v>
      </c>
      <c r="D42" s="86" t="s">
        <v>265</v>
      </c>
      <c r="E42" s="86" t="s">
        <v>266</v>
      </c>
      <c r="F42" s="86" t="s">
        <v>267</v>
      </c>
      <c r="G42" s="86" t="s">
        <v>14</v>
      </c>
      <c r="H42" s="86" t="s">
        <v>15</v>
      </c>
      <c r="I42" s="86">
        <v>169.5</v>
      </c>
      <c r="J42" s="87">
        <v>54</v>
      </c>
      <c r="K42" s="33">
        <f t="shared" si="1"/>
        <v>0.678</v>
      </c>
      <c r="L42" s="113">
        <v>6</v>
      </c>
      <c r="M42" s="88">
        <f>SUM(L42:L44)</f>
        <v>27</v>
      </c>
    </row>
    <row r="43" spans="1:13" ht="12.75">
      <c r="A43" s="89" t="s">
        <v>9</v>
      </c>
      <c r="B43" s="3">
        <v>0.47847222222222224</v>
      </c>
      <c r="C43" s="8">
        <v>186</v>
      </c>
      <c r="D43" s="7" t="s">
        <v>235</v>
      </c>
      <c r="E43" s="7" t="s">
        <v>236</v>
      </c>
      <c r="F43" s="7" t="s">
        <v>237</v>
      </c>
      <c r="G43" s="7" t="s">
        <v>14</v>
      </c>
      <c r="H43" s="7" t="s">
        <v>15</v>
      </c>
      <c r="I43" s="7">
        <v>155</v>
      </c>
      <c r="J43" s="20">
        <v>51</v>
      </c>
      <c r="K43" s="23">
        <f t="shared" si="1"/>
        <v>0.62</v>
      </c>
      <c r="L43" s="114">
        <v>10</v>
      </c>
      <c r="M43" s="90"/>
    </row>
    <row r="44" spans="1:13" ht="12.75">
      <c r="A44" s="89" t="s">
        <v>170</v>
      </c>
      <c r="B44" s="3">
        <v>0.5416666666666666</v>
      </c>
      <c r="C44" s="8">
        <v>238</v>
      </c>
      <c r="D44" s="7" t="s">
        <v>358</v>
      </c>
      <c r="E44" s="7" t="s">
        <v>295</v>
      </c>
      <c r="F44" s="7" t="s">
        <v>359</v>
      </c>
      <c r="G44" s="7" t="s">
        <v>14</v>
      </c>
      <c r="H44" s="7" t="s">
        <v>15</v>
      </c>
      <c r="I44" s="7">
        <v>164.5</v>
      </c>
      <c r="J44" s="20">
        <v>53</v>
      </c>
      <c r="K44" s="23">
        <f t="shared" si="1"/>
        <v>0.658</v>
      </c>
      <c r="L44" s="114">
        <v>11</v>
      </c>
      <c r="M44" s="90"/>
    </row>
    <row r="45" spans="1:13" ht="13.5" thickBot="1">
      <c r="A45" s="107" t="s">
        <v>127</v>
      </c>
      <c r="B45" s="39">
        <v>0.4736111111111111</v>
      </c>
      <c r="C45" s="108">
        <v>215</v>
      </c>
      <c r="D45" s="109" t="s">
        <v>303</v>
      </c>
      <c r="E45" s="109" t="s">
        <v>304</v>
      </c>
      <c r="F45" s="109" t="s">
        <v>305</v>
      </c>
      <c r="G45" s="109" t="s">
        <v>14</v>
      </c>
      <c r="H45" s="109" t="s">
        <v>15</v>
      </c>
      <c r="I45" s="109" t="s">
        <v>429</v>
      </c>
      <c r="J45" s="110" t="s">
        <v>429</v>
      </c>
      <c r="K45" s="40" t="s">
        <v>429</v>
      </c>
      <c r="L45" s="117"/>
      <c r="M45" s="111"/>
    </row>
    <row r="46" spans="1:13" ht="12.75">
      <c r="A46" s="84" t="s">
        <v>9</v>
      </c>
      <c r="B46" s="32">
        <v>0.49166666666666664</v>
      </c>
      <c r="C46" s="85">
        <v>189</v>
      </c>
      <c r="D46" s="86" t="s">
        <v>244</v>
      </c>
      <c r="E46" s="86" t="s">
        <v>44</v>
      </c>
      <c r="F46" s="86" t="s">
        <v>245</v>
      </c>
      <c r="G46" s="86" t="s">
        <v>45</v>
      </c>
      <c r="H46" s="86" t="s">
        <v>15</v>
      </c>
      <c r="I46" s="86">
        <v>168</v>
      </c>
      <c r="J46" s="87">
        <v>54</v>
      </c>
      <c r="K46" s="104">
        <f aca="true" t="shared" si="2" ref="K46:K55">I46/250</f>
        <v>0.672</v>
      </c>
      <c r="L46" s="76">
        <v>5</v>
      </c>
      <c r="M46" s="88">
        <f>SUM(L46:L48)</f>
        <v>26</v>
      </c>
    </row>
    <row r="47" spans="1:13" ht="12.75">
      <c r="A47" s="89" t="s">
        <v>127</v>
      </c>
      <c r="B47" s="3">
        <v>0.47847222222222224</v>
      </c>
      <c r="C47" s="8">
        <v>216</v>
      </c>
      <c r="D47" s="7" t="s">
        <v>64</v>
      </c>
      <c r="E47" s="7" t="s">
        <v>65</v>
      </c>
      <c r="F47" s="7" t="s">
        <v>66</v>
      </c>
      <c r="G47" s="7" t="s">
        <v>45</v>
      </c>
      <c r="H47" s="7" t="s">
        <v>15</v>
      </c>
      <c r="I47" s="7">
        <v>161</v>
      </c>
      <c r="J47" s="20">
        <v>52</v>
      </c>
      <c r="K47" s="105">
        <f t="shared" si="2"/>
        <v>0.644</v>
      </c>
      <c r="L47" s="77">
        <v>9</v>
      </c>
      <c r="M47" s="69"/>
    </row>
    <row r="48" spans="1:13" ht="12.75">
      <c r="A48" s="89" t="s">
        <v>80</v>
      </c>
      <c r="B48" s="3">
        <v>0.46944444444444444</v>
      </c>
      <c r="C48" s="8">
        <v>199</v>
      </c>
      <c r="D48" s="7" t="s">
        <v>269</v>
      </c>
      <c r="E48" s="7" t="s">
        <v>270</v>
      </c>
      <c r="F48" s="7" t="s">
        <v>271</v>
      </c>
      <c r="G48" s="7" t="s">
        <v>45</v>
      </c>
      <c r="H48" s="7" t="s">
        <v>15</v>
      </c>
      <c r="I48" s="7">
        <v>156</v>
      </c>
      <c r="J48" s="20">
        <v>48</v>
      </c>
      <c r="K48" s="105">
        <f t="shared" si="2"/>
        <v>0.624</v>
      </c>
      <c r="L48" s="77">
        <v>12</v>
      </c>
      <c r="M48" s="69"/>
    </row>
    <row r="49" spans="1:13" ht="13.5" thickBot="1">
      <c r="A49" s="91" t="s">
        <v>170</v>
      </c>
      <c r="B49" s="34">
        <v>0.49236111111111114</v>
      </c>
      <c r="C49" s="92">
        <v>227</v>
      </c>
      <c r="D49" s="93" t="s">
        <v>297</v>
      </c>
      <c r="E49" s="93" t="s">
        <v>332</v>
      </c>
      <c r="F49" s="93" t="s">
        <v>333</v>
      </c>
      <c r="G49" s="93" t="s">
        <v>45</v>
      </c>
      <c r="H49" s="93" t="s">
        <v>15</v>
      </c>
      <c r="I49" s="93">
        <v>164.5</v>
      </c>
      <c r="J49" s="94">
        <v>52</v>
      </c>
      <c r="K49" s="106">
        <f t="shared" si="2"/>
        <v>0.658</v>
      </c>
      <c r="L49" s="78">
        <v>13</v>
      </c>
      <c r="M49" s="74"/>
    </row>
    <row r="50" spans="1:13" ht="12.75">
      <c r="A50" s="84" t="s">
        <v>9</v>
      </c>
      <c r="B50" s="32">
        <v>0.4875</v>
      </c>
      <c r="C50" s="85">
        <v>188</v>
      </c>
      <c r="D50" s="86" t="s">
        <v>241</v>
      </c>
      <c r="E50" s="86" t="s">
        <v>242</v>
      </c>
      <c r="F50" s="86" t="s">
        <v>243</v>
      </c>
      <c r="G50" s="86" t="s">
        <v>75</v>
      </c>
      <c r="H50" s="86" t="s">
        <v>15</v>
      </c>
      <c r="I50" s="86">
        <v>171.5</v>
      </c>
      <c r="J50" s="87">
        <v>55</v>
      </c>
      <c r="K50" s="104">
        <f t="shared" si="2"/>
        <v>0.686</v>
      </c>
      <c r="L50" s="76">
        <v>3</v>
      </c>
      <c r="M50" s="88">
        <f>SUM(L50:L52)</f>
        <v>16</v>
      </c>
    </row>
    <row r="51" spans="1:13" ht="12.75">
      <c r="A51" s="89" t="s">
        <v>80</v>
      </c>
      <c r="B51" s="3">
        <v>0.4965277777777778</v>
      </c>
      <c r="C51" s="8">
        <v>205</v>
      </c>
      <c r="D51" s="7" t="s">
        <v>280</v>
      </c>
      <c r="E51" s="7" t="s">
        <v>281</v>
      </c>
      <c r="F51" s="7" t="s">
        <v>282</v>
      </c>
      <c r="G51" s="7" t="s">
        <v>75</v>
      </c>
      <c r="H51" s="7" t="s">
        <v>15</v>
      </c>
      <c r="I51" s="7">
        <v>171</v>
      </c>
      <c r="J51" s="20">
        <v>55</v>
      </c>
      <c r="K51" s="105">
        <f t="shared" si="2"/>
        <v>0.684</v>
      </c>
      <c r="L51" s="77">
        <v>5</v>
      </c>
      <c r="M51" s="69"/>
    </row>
    <row r="52" spans="1:13" ht="12.75">
      <c r="A52" s="89" t="s">
        <v>127</v>
      </c>
      <c r="B52" s="3">
        <v>0.46944444444444444</v>
      </c>
      <c r="C52" s="8">
        <v>214</v>
      </c>
      <c r="D52" s="7" t="s">
        <v>72</v>
      </c>
      <c r="E52" s="7" t="s">
        <v>301</v>
      </c>
      <c r="F52" s="7" t="s">
        <v>302</v>
      </c>
      <c r="G52" s="7" t="s">
        <v>75</v>
      </c>
      <c r="H52" s="7" t="s">
        <v>15</v>
      </c>
      <c r="I52" s="7">
        <v>162.5</v>
      </c>
      <c r="J52" s="20">
        <v>52</v>
      </c>
      <c r="K52" s="105">
        <f t="shared" si="2"/>
        <v>0.65</v>
      </c>
      <c r="L52" s="77">
        <v>8</v>
      </c>
      <c r="M52" s="69"/>
    </row>
    <row r="53" spans="1:13" ht="13.5" thickBot="1">
      <c r="A53" s="91" t="s">
        <v>170</v>
      </c>
      <c r="B53" s="34">
        <v>0.4875</v>
      </c>
      <c r="C53" s="92">
        <v>226</v>
      </c>
      <c r="D53" s="93" t="s">
        <v>329</v>
      </c>
      <c r="E53" s="93" t="s">
        <v>330</v>
      </c>
      <c r="F53" s="93" t="s">
        <v>331</v>
      </c>
      <c r="G53" s="93" t="s">
        <v>75</v>
      </c>
      <c r="H53" s="93" t="s">
        <v>15</v>
      </c>
      <c r="I53" s="93">
        <v>163.5</v>
      </c>
      <c r="J53" s="94">
        <v>54</v>
      </c>
      <c r="K53" s="106">
        <f t="shared" si="2"/>
        <v>0.654</v>
      </c>
      <c r="L53" s="78">
        <f>RANK(I53,$I$44:$I$57,0)</f>
        <v>7</v>
      </c>
      <c r="M53" s="83">
        <v>6</v>
      </c>
    </row>
    <row r="54" spans="1:13" ht="12.75">
      <c r="A54" s="84" t="s">
        <v>170</v>
      </c>
      <c r="B54" s="32">
        <v>0.5145833333333333</v>
      </c>
      <c r="C54" s="85">
        <v>232</v>
      </c>
      <c r="D54" s="86" t="s">
        <v>345</v>
      </c>
      <c r="E54" s="86" t="s">
        <v>346</v>
      </c>
      <c r="F54" s="86" t="s">
        <v>347</v>
      </c>
      <c r="G54" s="86" t="s">
        <v>209</v>
      </c>
      <c r="H54" s="86" t="s">
        <v>15</v>
      </c>
      <c r="I54" s="86">
        <v>168</v>
      </c>
      <c r="J54" s="87">
        <v>54</v>
      </c>
      <c r="K54" s="33">
        <f t="shared" si="2"/>
        <v>0.672</v>
      </c>
      <c r="L54" s="113">
        <v>8</v>
      </c>
      <c r="M54" s="112" t="s">
        <v>455</v>
      </c>
    </row>
    <row r="55" spans="1:13" ht="12.75">
      <c r="A55" s="89" t="s">
        <v>80</v>
      </c>
      <c r="B55" s="3">
        <v>0.5048611111111111</v>
      </c>
      <c r="C55" s="8">
        <v>207</v>
      </c>
      <c r="D55" s="7" t="s">
        <v>286</v>
      </c>
      <c r="E55" s="7" t="s">
        <v>287</v>
      </c>
      <c r="F55" s="7" t="s">
        <v>288</v>
      </c>
      <c r="G55" s="7" t="s">
        <v>209</v>
      </c>
      <c r="H55" s="7" t="s">
        <v>15</v>
      </c>
      <c r="I55" s="7">
        <v>160</v>
      </c>
      <c r="J55" s="20">
        <v>53</v>
      </c>
      <c r="K55" s="23">
        <f t="shared" si="2"/>
        <v>0.64</v>
      </c>
      <c r="L55" s="114">
        <v>9</v>
      </c>
      <c r="M55" s="69"/>
    </row>
    <row r="56" spans="1:13" ht="12.75">
      <c r="A56" s="89" t="s">
        <v>9</v>
      </c>
      <c r="B56" s="3">
        <v>0.5006944444444444</v>
      </c>
      <c r="C56" s="8">
        <v>191</v>
      </c>
      <c r="D56" s="7" t="s">
        <v>250</v>
      </c>
      <c r="E56" s="7" t="s">
        <v>251</v>
      </c>
      <c r="F56" s="7" t="s">
        <v>252</v>
      </c>
      <c r="G56" s="7" t="s">
        <v>209</v>
      </c>
      <c r="H56" s="7" t="s">
        <v>15</v>
      </c>
      <c r="I56" s="7" t="s">
        <v>429</v>
      </c>
      <c r="J56" s="20" t="s">
        <v>429</v>
      </c>
      <c r="K56" s="23" t="s">
        <v>429</v>
      </c>
      <c r="L56" s="114"/>
      <c r="M56" s="69"/>
    </row>
    <row r="57" spans="1:13" ht="13.5" thickBot="1">
      <c r="A57" s="91" t="s">
        <v>127</v>
      </c>
      <c r="B57" s="34">
        <v>0.4875</v>
      </c>
      <c r="C57" s="92">
        <v>218</v>
      </c>
      <c r="D57" s="93" t="s">
        <v>309</v>
      </c>
      <c r="E57" s="93" t="s">
        <v>310</v>
      </c>
      <c r="F57" s="93" t="s">
        <v>311</v>
      </c>
      <c r="G57" s="93" t="s">
        <v>209</v>
      </c>
      <c r="H57" s="93" t="s">
        <v>15</v>
      </c>
      <c r="I57" s="93" t="s">
        <v>429</v>
      </c>
      <c r="J57" s="94" t="s">
        <v>429</v>
      </c>
      <c r="K57" s="35" t="s">
        <v>429</v>
      </c>
      <c r="L57" s="115"/>
      <c r="M57" s="74"/>
    </row>
  </sheetData>
  <sheetProtection/>
  <printOptions horizontalCentered="1"/>
  <pageMargins left="0.7086614173228347" right="0.7086614173228347" top="0.53" bottom="0.27" header="0.25" footer="0.15"/>
  <pageSetup fitToHeight="0" fitToWidth="1" orientation="landscape" paperSize="9" scale="82" r:id="rId1"/>
  <headerFooter>
    <oddHeader>&amp;LAREA 4 SUMMER SHOW&amp;C&amp;"Arial,Bold"&amp;14SENIOR NOVICE DRESSAGE TEAMS&amp;REPWORTH 12 JULY 2015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C1">
      <selection activeCell="L7" sqref="L7"/>
    </sheetView>
  </sheetViews>
  <sheetFormatPr defaultColWidth="9.140625" defaultRowHeight="34.5" customHeight="1"/>
  <cols>
    <col min="1" max="1" width="6.7109375" style="0" customWidth="1"/>
    <col min="2" max="2" width="6.421875" style="0" customWidth="1"/>
    <col min="3" max="3" width="4.8515625" style="0" customWidth="1"/>
    <col min="4" max="4" width="5.421875" style="0" customWidth="1"/>
    <col min="5" max="5" width="12.8515625" style="0" customWidth="1"/>
    <col min="6" max="6" width="24.28125" style="0" customWidth="1"/>
    <col min="7" max="7" width="31.57421875" style="0" customWidth="1"/>
    <col min="8" max="8" width="18.00390625" style="0" customWidth="1"/>
    <col min="9" max="9" width="17.57421875" style="0" customWidth="1"/>
    <col min="10" max="10" width="7.7109375" style="0" customWidth="1"/>
    <col min="11" max="11" width="7.7109375" style="24" customWidth="1"/>
    <col min="12" max="12" width="7.7109375" style="27" customWidth="1"/>
  </cols>
  <sheetData>
    <row r="1" spans="1:16" ht="34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213</v>
      </c>
      <c r="K1" s="21" t="s">
        <v>214</v>
      </c>
      <c r="L1" s="25" t="s">
        <v>215</v>
      </c>
      <c r="M1" s="146" t="s">
        <v>461</v>
      </c>
      <c r="N1" s="146" t="s">
        <v>462</v>
      </c>
      <c r="O1" s="146" t="s">
        <v>366</v>
      </c>
      <c r="P1" s="146" t="s">
        <v>463</v>
      </c>
    </row>
    <row r="2" spans="1:12" ht="34.5" customHeight="1">
      <c r="A2" s="10" t="s">
        <v>9</v>
      </c>
      <c r="B2" s="3">
        <v>0.6388888888888888</v>
      </c>
      <c r="C2" s="8">
        <v>277</v>
      </c>
      <c r="D2" s="10" t="s">
        <v>366</v>
      </c>
      <c r="E2" s="10" t="s">
        <v>85</v>
      </c>
      <c r="F2" s="10" t="s">
        <v>86</v>
      </c>
      <c r="G2" s="10" t="s">
        <v>376</v>
      </c>
      <c r="H2" s="10" t="s">
        <v>33</v>
      </c>
      <c r="I2" s="10" t="s">
        <v>15</v>
      </c>
      <c r="J2" s="10">
        <v>92.5</v>
      </c>
      <c r="K2" s="23">
        <f aca="true" t="shared" si="0" ref="K2:K27">J2/110</f>
        <v>0.8409090909090909</v>
      </c>
      <c r="L2" s="26">
        <v>1</v>
      </c>
    </row>
    <row r="3" spans="1:12" ht="34.5" customHeight="1">
      <c r="A3" s="10" t="s">
        <v>9</v>
      </c>
      <c r="B3" s="3">
        <v>0.675</v>
      </c>
      <c r="C3" s="8">
        <v>285</v>
      </c>
      <c r="D3" s="10" t="s">
        <v>366</v>
      </c>
      <c r="E3" s="10" t="s">
        <v>241</v>
      </c>
      <c r="F3" s="10" t="s">
        <v>242</v>
      </c>
      <c r="G3" s="10" t="s">
        <v>243</v>
      </c>
      <c r="H3" s="10" t="s">
        <v>75</v>
      </c>
      <c r="I3" s="10" t="s">
        <v>15</v>
      </c>
      <c r="J3" s="10">
        <v>86</v>
      </c>
      <c r="K3" s="23">
        <f t="shared" si="0"/>
        <v>0.7818181818181819</v>
      </c>
      <c r="L3" s="26">
        <v>2</v>
      </c>
    </row>
    <row r="4" spans="1:12" ht="34.5" customHeight="1">
      <c r="A4" s="10" t="s">
        <v>9</v>
      </c>
      <c r="B4" s="3">
        <v>0.5645833333333333</v>
      </c>
      <c r="C4" s="8">
        <v>263</v>
      </c>
      <c r="D4" s="10" t="s">
        <v>366</v>
      </c>
      <c r="E4" s="10" t="s">
        <v>339</v>
      </c>
      <c r="F4" s="10" t="s">
        <v>340</v>
      </c>
      <c r="G4" s="10" t="s">
        <v>341</v>
      </c>
      <c r="H4" s="10" t="s">
        <v>54</v>
      </c>
      <c r="I4" s="10" t="s">
        <v>15</v>
      </c>
      <c r="J4" s="10">
        <v>82.5</v>
      </c>
      <c r="K4" s="23">
        <f t="shared" si="0"/>
        <v>0.75</v>
      </c>
      <c r="L4" s="26">
        <v>3</v>
      </c>
    </row>
    <row r="5" spans="1:12" ht="34.5" customHeight="1">
      <c r="A5" s="10" t="s">
        <v>9</v>
      </c>
      <c r="B5" s="3">
        <v>0.6298611111111111</v>
      </c>
      <c r="C5" s="8">
        <v>275</v>
      </c>
      <c r="D5" s="10" t="s">
        <v>366</v>
      </c>
      <c r="E5" s="10" t="s">
        <v>235</v>
      </c>
      <c r="F5" s="10" t="s">
        <v>289</v>
      </c>
      <c r="G5" s="10" t="s">
        <v>290</v>
      </c>
      <c r="H5" s="10" t="s">
        <v>24</v>
      </c>
      <c r="I5" s="10" t="s">
        <v>369</v>
      </c>
      <c r="J5" s="10">
        <v>78.5</v>
      </c>
      <c r="K5" s="23">
        <f t="shared" si="0"/>
        <v>0.7136363636363636</v>
      </c>
      <c r="L5" s="26">
        <v>4</v>
      </c>
    </row>
    <row r="6" spans="1:12" ht="34.5" customHeight="1">
      <c r="A6" s="10" t="s">
        <v>9</v>
      </c>
      <c r="B6" s="3">
        <v>0.5875</v>
      </c>
      <c r="C6" s="8">
        <v>268</v>
      </c>
      <c r="D6" s="10" t="s">
        <v>366</v>
      </c>
      <c r="E6" s="10" t="s">
        <v>72</v>
      </c>
      <c r="F6" s="10" t="s">
        <v>301</v>
      </c>
      <c r="G6" s="10" t="s">
        <v>302</v>
      </c>
      <c r="H6" s="10" t="s">
        <v>75</v>
      </c>
      <c r="I6" s="10" t="s">
        <v>15</v>
      </c>
      <c r="J6" s="10">
        <v>77</v>
      </c>
      <c r="K6" s="23">
        <f t="shared" si="0"/>
        <v>0.7</v>
      </c>
      <c r="L6" s="26">
        <v>5</v>
      </c>
    </row>
    <row r="7" spans="1:16" ht="34.5" customHeight="1">
      <c r="A7" s="10" t="s">
        <v>9</v>
      </c>
      <c r="B7" s="3">
        <v>0.5513888888888889</v>
      </c>
      <c r="C7" s="8">
        <v>267</v>
      </c>
      <c r="D7" s="10" t="s">
        <v>366</v>
      </c>
      <c r="E7" s="10" t="s">
        <v>228</v>
      </c>
      <c r="F7" s="10" t="s">
        <v>299</v>
      </c>
      <c r="G7" s="10" t="s">
        <v>300</v>
      </c>
      <c r="H7" s="10" t="s">
        <v>38</v>
      </c>
      <c r="I7" s="10" t="s">
        <v>370</v>
      </c>
      <c r="J7" s="10">
        <v>76</v>
      </c>
      <c r="K7" s="23">
        <f t="shared" si="0"/>
        <v>0.6909090909090909</v>
      </c>
      <c r="L7" s="26">
        <v>6</v>
      </c>
      <c r="M7">
        <v>7</v>
      </c>
      <c r="N7">
        <v>6.5</v>
      </c>
      <c r="O7">
        <v>7</v>
      </c>
      <c r="P7">
        <v>7</v>
      </c>
    </row>
    <row r="8" spans="1:16" ht="34.5" customHeight="1">
      <c r="A8" s="10" t="s">
        <v>9</v>
      </c>
      <c r="B8" s="3">
        <v>0.5694444444444444</v>
      </c>
      <c r="C8" s="8">
        <v>260</v>
      </c>
      <c r="D8" s="10" t="s">
        <v>366</v>
      </c>
      <c r="E8" s="10" t="s">
        <v>92</v>
      </c>
      <c r="F8" s="10" t="s">
        <v>351</v>
      </c>
      <c r="G8" s="10" t="s">
        <v>352</v>
      </c>
      <c r="H8" s="10" t="s">
        <v>33</v>
      </c>
      <c r="I8" s="10" t="s">
        <v>15</v>
      </c>
      <c r="J8" s="10">
        <v>76</v>
      </c>
      <c r="K8" s="23">
        <f t="shared" si="0"/>
        <v>0.6909090909090909</v>
      </c>
      <c r="L8" s="26">
        <v>7</v>
      </c>
      <c r="M8">
        <v>6.5</v>
      </c>
      <c r="N8">
        <v>7</v>
      </c>
      <c r="O8">
        <v>7.5</v>
      </c>
      <c r="P8">
        <v>7</v>
      </c>
    </row>
    <row r="9" spans="1:16" ht="34.5" customHeight="1">
      <c r="A9" s="10" t="s">
        <v>9</v>
      </c>
      <c r="B9" s="3">
        <v>0.5826388888888889</v>
      </c>
      <c r="C9" s="8">
        <v>264</v>
      </c>
      <c r="D9" s="10" t="s">
        <v>366</v>
      </c>
      <c r="E9" s="10" t="s">
        <v>160</v>
      </c>
      <c r="F9" s="10" t="s">
        <v>161</v>
      </c>
      <c r="G9" s="10" t="s">
        <v>360</v>
      </c>
      <c r="H9" s="10" t="s">
        <v>24</v>
      </c>
      <c r="I9" s="10" t="s">
        <v>369</v>
      </c>
      <c r="J9" s="10">
        <v>76</v>
      </c>
      <c r="K9" s="23">
        <f t="shared" si="0"/>
        <v>0.6909090909090909</v>
      </c>
      <c r="L9" s="26">
        <v>7</v>
      </c>
      <c r="M9">
        <v>6.5</v>
      </c>
      <c r="N9">
        <v>7</v>
      </c>
      <c r="O9">
        <v>7.5</v>
      </c>
      <c r="P9">
        <v>7</v>
      </c>
    </row>
    <row r="10" spans="1:16" ht="34.5" customHeight="1">
      <c r="A10" s="10" t="s">
        <v>9</v>
      </c>
      <c r="B10" s="3">
        <v>0.6659722222222222</v>
      </c>
      <c r="C10" s="8">
        <v>283</v>
      </c>
      <c r="D10" s="10" t="s">
        <v>366</v>
      </c>
      <c r="E10" s="10" t="s">
        <v>26</v>
      </c>
      <c r="F10" s="10" t="s">
        <v>168</v>
      </c>
      <c r="G10" s="10" t="s">
        <v>169</v>
      </c>
      <c r="H10" s="10" t="s">
        <v>14</v>
      </c>
      <c r="I10" s="10" t="s">
        <v>15</v>
      </c>
      <c r="J10" s="10">
        <v>76</v>
      </c>
      <c r="K10" s="23">
        <f t="shared" si="0"/>
        <v>0.6909090909090909</v>
      </c>
      <c r="L10" s="26">
        <v>9</v>
      </c>
      <c r="M10">
        <v>6.5</v>
      </c>
      <c r="N10">
        <v>7</v>
      </c>
      <c r="O10">
        <v>7</v>
      </c>
      <c r="P10">
        <v>7</v>
      </c>
    </row>
    <row r="11" spans="1:12" ht="34.5" customHeight="1">
      <c r="A11" s="10" t="s">
        <v>9</v>
      </c>
      <c r="B11" s="3">
        <v>0.625</v>
      </c>
      <c r="C11" s="8">
        <v>274</v>
      </c>
      <c r="D11" s="10" t="s">
        <v>366</v>
      </c>
      <c r="E11" s="10" t="s">
        <v>375</v>
      </c>
      <c r="F11" s="10" t="s">
        <v>327</v>
      </c>
      <c r="G11" s="10" t="s">
        <v>328</v>
      </c>
      <c r="H11" s="10" t="s">
        <v>42</v>
      </c>
      <c r="I11" s="13" t="s">
        <v>79</v>
      </c>
      <c r="J11" s="10">
        <v>75</v>
      </c>
      <c r="K11" s="23">
        <f t="shared" si="0"/>
        <v>0.6818181818181818</v>
      </c>
      <c r="L11" s="26">
        <v>10</v>
      </c>
    </row>
    <row r="12" spans="1:12" ht="34.5" customHeight="1">
      <c r="A12" s="10" t="s">
        <v>9</v>
      </c>
      <c r="B12" s="3">
        <v>0.5604166666666667</v>
      </c>
      <c r="C12" s="8">
        <v>262</v>
      </c>
      <c r="D12" s="10" t="s">
        <v>366</v>
      </c>
      <c r="E12" s="10" t="s">
        <v>228</v>
      </c>
      <c r="F12" s="10" t="s">
        <v>229</v>
      </c>
      <c r="G12" s="10" t="s">
        <v>230</v>
      </c>
      <c r="H12" s="10" t="s">
        <v>38</v>
      </c>
      <c r="I12" s="10" t="s">
        <v>368</v>
      </c>
      <c r="J12" s="10">
        <v>74.5</v>
      </c>
      <c r="K12" s="23">
        <f t="shared" si="0"/>
        <v>0.6772727272727272</v>
      </c>
      <c r="L12" s="26">
        <v>11</v>
      </c>
    </row>
    <row r="13" spans="1:12" ht="34.5" customHeight="1">
      <c r="A13" s="10" t="s">
        <v>9</v>
      </c>
      <c r="B13" s="3">
        <v>0.6097222222222223</v>
      </c>
      <c r="C13" s="8">
        <v>273</v>
      </c>
      <c r="D13" s="10" t="s">
        <v>366</v>
      </c>
      <c r="E13" s="10" t="s">
        <v>345</v>
      </c>
      <c r="F13" s="10" t="s">
        <v>346</v>
      </c>
      <c r="G13" s="10" t="s">
        <v>347</v>
      </c>
      <c r="H13" s="10" t="s">
        <v>209</v>
      </c>
      <c r="I13" s="10" t="s">
        <v>79</v>
      </c>
      <c r="J13" s="10">
        <v>74</v>
      </c>
      <c r="K13" s="23">
        <f t="shared" si="0"/>
        <v>0.6727272727272727</v>
      </c>
      <c r="L13" s="26">
        <v>12</v>
      </c>
    </row>
    <row r="14" spans="1:12" ht="34.5" customHeight="1">
      <c r="A14" s="10" t="s">
        <v>9</v>
      </c>
      <c r="B14" s="3">
        <v>0.5555555555555556</v>
      </c>
      <c r="C14" s="8">
        <v>261</v>
      </c>
      <c r="D14" s="10" t="s">
        <v>366</v>
      </c>
      <c r="E14" s="10" t="s">
        <v>306</v>
      </c>
      <c r="F14" s="10" t="s">
        <v>307</v>
      </c>
      <c r="G14" s="10" t="s">
        <v>308</v>
      </c>
      <c r="H14" s="10" t="s">
        <v>42</v>
      </c>
      <c r="I14" s="13" t="s">
        <v>79</v>
      </c>
      <c r="J14" s="10">
        <v>73.5</v>
      </c>
      <c r="K14" s="23">
        <f t="shared" si="0"/>
        <v>0.6681818181818182</v>
      </c>
      <c r="L14" s="26">
        <v>13</v>
      </c>
    </row>
    <row r="15" spans="1:12" ht="34.5" customHeight="1">
      <c r="A15" s="10" t="s">
        <v>9</v>
      </c>
      <c r="B15" s="3">
        <v>0.5736111111111111</v>
      </c>
      <c r="C15" s="8">
        <v>265</v>
      </c>
      <c r="D15" s="10" t="s">
        <v>366</v>
      </c>
      <c r="E15" s="10" t="s">
        <v>265</v>
      </c>
      <c r="F15" s="10" t="s">
        <v>266</v>
      </c>
      <c r="G15" s="10" t="s">
        <v>267</v>
      </c>
      <c r="H15" s="10" t="s">
        <v>14</v>
      </c>
      <c r="I15" s="10" t="s">
        <v>15</v>
      </c>
      <c r="J15" s="10">
        <v>73.5</v>
      </c>
      <c r="K15" s="23">
        <f t="shared" si="0"/>
        <v>0.6681818181818182</v>
      </c>
      <c r="L15" s="26">
        <v>13</v>
      </c>
    </row>
    <row r="16" spans="1:12" ht="34.5" customHeight="1">
      <c r="A16" s="10" t="s">
        <v>9</v>
      </c>
      <c r="B16" s="3">
        <v>0.6340277777777777</v>
      </c>
      <c r="C16" s="8">
        <v>276</v>
      </c>
      <c r="D16" s="10" t="s">
        <v>366</v>
      </c>
      <c r="E16" s="10" t="s">
        <v>259</v>
      </c>
      <c r="F16" s="10" t="s">
        <v>260</v>
      </c>
      <c r="G16" s="10" t="s">
        <v>274</v>
      </c>
      <c r="H16" s="10" t="s">
        <v>54</v>
      </c>
      <c r="I16" s="10" t="s">
        <v>15</v>
      </c>
      <c r="J16" s="10">
        <v>73.5</v>
      </c>
      <c r="K16" s="23">
        <f t="shared" si="0"/>
        <v>0.6681818181818182</v>
      </c>
      <c r="L16" s="26">
        <v>13</v>
      </c>
    </row>
    <row r="17" spans="1:12" ht="34.5" customHeight="1">
      <c r="A17" s="10" t="s">
        <v>9</v>
      </c>
      <c r="B17" s="3">
        <v>0.6006944444444444</v>
      </c>
      <c r="C17" s="8">
        <v>271</v>
      </c>
      <c r="D17" s="10" t="s">
        <v>366</v>
      </c>
      <c r="E17" s="10" t="s">
        <v>16</v>
      </c>
      <c r="F17" s="10" t="s">
        <v>253</v>
      </c>
      <c r="G17" s="10" t="s">
        <v>254</v>
      </c>
      <c r="H17" s="10" t="s">
        <v>255</v>
      </c>
      <c r="I17" s="10" t="s">
        <v>79</v>
      </c>
      <c r="J17" s="10">
        <v>72.5</v>
      </c>
      <c r="K17" s="23">
        <f t="shared" si="0"/>
        <v>0.6590909090909091</v>
      </c>
      <c r="L17" s="26">
        <v>16</v>
      </c>
    </row>
    <row r="18" spans="1:12" ht="34.5" customHeight="1">
      <c r="A18" s="10" t="s">
        <v>9</v>
      </c>
      <c r="B18" s="3">
        <v>0.6430555555555556</v>
      </c>
      <c r="C18" s="8">
        <v>278</v>
      </c>
      <c r="D18" s="10" t="s">
        <v>366</v>
      </c>
      <c r="E18" s="10" t="s">
        <v>334</v>
      </c>
      <c r="F18" s="10" t="s">
        <v>335</v>
      </c>
      <c r="G18" s="10" t="s">
        <v>336</v>
      </c>
      <c r="H18" s="10" t="s">
        <v>38</v>
      </c>
      <c r="I18" s="10" t="s">
        <v>368</v>
      </c>
      <c r="J18" s="10">
        <v>71</v>
      </c>
      <c r="K18" s="23">
        <f t="shared" si="0"/>
        <v>0.6454545454545455</v>
      </c>
      <c r="L18" s="26">
        <v>17</v>
      </c>
    </row>
    <row r="19" spans="1:12" ht="34.5" customHeight="1">
      <c r="A19" s="10" t="s">
        <v>9</v>
      </c>
      <c r="B19" s="3">
        <v>0.6611111111111111</v>
      </c>
      <c r="C19" s="8">
        <v>282</v>
      </c>
      <c r="D19" s="10" t="s">
        <v>366</v>
      </c>
      <c r="E19" s="10" t="s">
        <v>297</v>
      </c>
      <c r="F19" s="10" t="s">
        <v>332</v>
      </c>
      <c r="G19" s="10" t="s">
        <v>333</v>
      </c>
      <c r="H19" s="10" t="s">
        <v>45</v>
      </c>
      <c r="I19" s="10" t="s">
        <v>67</v>
      </c>
      <c r="J19" s="10">
        <v>70</v>
      </c>
      <c r="K19" s="23">
        <f t="shared" si="0"/>
        <v>0.6363636363636364</v>
      </c>
      <c r="L19" s="26">
        <v>18</v>
      </c>
    </row>
    <row r="20" spans="1:12" ht="34.5" customHeight="1">
      <c r="A20" s="10" t="s">
        <v>9</v>
      </c>
      <c r="B20" s="3">
        <v>0.5916666666666667</v>
      </c>
      <c r="C20" s="8">
        <v>269</v>
      </c>
      <c r="D20" s="10" t="s">
        <v>366</v>
      </c>
      <c r="E20" s="10" t="s">
        <v>371</v>
      </c>
      <c r="F20" s="10" t="s">
        <v>372</v>
      </c>
      <c r="G20" s="10" t="s">
        <v>373</v>
      </c>
      <c r="H20" s="10" t="s">
        <v>45</v>
      </c>
      <c r="I20" s="10" t="s">
        <v>67</v>
      </c>
      <c r="J20" s="10">
        <v>69.5</v>
      </c>
      <c r="K20" s="23">
        <f t="shared" si="0"/>
        <v>0.6318181818181818</v>
      </c>
      <c r="L20" s="26">
        <v>19</v>
      </c>
    </row>
    <row r="21" spans="1:12" ht="34.5" customHeight="1">
      <c r="A21" s="10" t="s">
        <v>9</v>
      </c>
      <c r="B21" s="3">
        <v>0.6701388888888888</v>
      </c>
      <c r="C21" s="8">
        <v>284</v>
      </c>
      <c r="D21" s="10" t="s">
        <v>366</v>
      </c>
      <c r="E21" s="10" t="s">
        <v>269</v>
      </c>
      <c r="F21" s="10" t="s">
        <v>270</v>
      </c>
      <c r="G21" s="10" t="s">
        <v>271</v>
      </c>
      <c r="H21" s="10" t="s">
        <v>45</v>
      </c>
      <c r="I21" s="10" t="s">
        <v>55</v>
      </c>
      <c r="J21" s="10">
        <v>69.5</v>
      </c>
      <c r="K21" s="23">
        <f t="shared" si="0"/>
        <v>0.6318181818181818</v>
      </c>
      <c r="L21" s="26">
        <v>19</v>
      </c>
    </row>
    <row r="22" spans="1:12" ht="34.5" customHeight="1">
      <c r="A22" s="10" t="s">
        <v>9</v>
      </c>
      <c r="B22" s="3">
        <v>0.6569444444444444</v>
      </c>
      <c r="C22" s="8">
        <v>281</v>
      </c>
      <c r="D22" s="10" t="s">
        <v>366</v>
      </c>
      <c r="E22" s="10" t="s">
        <v>283</v>
      </c>
      <c r="F22" s="10" t="s">
        <v>284</v>
      </c>
      <c r="G22" s="10" t="s">
        <v>285</v>
      </c>
      <c r="H22" s="10" t="s">
        <v>249</v>
      </c>
      <c r="I22" s="10" t="s">
        <v>15</v>
      </c>
      <c r="J22" s="10">
        <v>68.5</v>
      </c>
      <c r="K22" s="23">
        <f t="shared" si="0"/>
        <v>0.6227272727272727</v>
      </c>
      <c r="L22" s="26">
        <v>21</v>
      </c>
    </row>
    <row r="23" spans="1:12" ht="34.5" customHeight="1">
      <c r="A23" s="10" t="s">
        <v>9</v>
      </c>
      <c r="B23" s="3">
        <v>0.6479166666666667</v>
      </c>
      <c r="C23" s="8">
        <v>279</v>
      </c>
      <c r="D23" s="10" t="s">
        <v>366</v>
      </c>
      <c r="E23" s="10" t="s">
        <v>132</v>
      </c>
      <c r="F23" s="10" t="s">
        <v>377</v>
      </c>
      <c r="G23" s="10" t="s">
        <v>378</v>
      </c>
      <c r="H23" s="10" t="s">
        <v>45</v>
      </c>
      <c r="I23" s="10" t="s">
        <v>46</v>
      </c>
      <c r="J23" s="10">
        <v>67</v>
      </c>
      <c r="K23" s="23">
        <f t="shared" si="0"/>
        <v>0.6090909090909091</v>
      </c>
      <c r="L23" s="26">
        <v>22</v>
      </c>
    </row>
    <row r="24" spans="1:12" ht="34.5" customHeight="1">
      <c r="A24" s="10" t="s">
        <v>9</v>
      </c>
      <c r="B24" s="3">
        <v>0.6055555555555555</v>
      </c>
      <c r="C24" s="8">
        <v>272</v>
      </c>
      <c r="D24" s="10" t="s">
        <v>366</v>
      </c>
      <c r="E24" s="10" t="s">
        <v>135</v>
      </c>
      <c r="F24" s="10" t="s">
        <v>353</v>
      </c>
      <c r="G24" s="10" t="s">
        <v>354</v>
      </c>
      <c r="H24" s="10" t="s">
        <v>45</v>
      </c>
      <c r="I24" s="10" t="s">
        <v>55</v>
      </c>
      <c r="J24" s="10">
        <v>66.5</v>
      </c>
      <c r="K24" s="23">
        <f t="shared" si="0"/>
        <v>0.6045454545454545</v>
      </c>
      <c r="L24" s="26">
        <v>23</v>
      </c>
    </row>
    <row r="25" spans="1:12" ht="34.5" customHeight="1">
      <c r="A25" s="10" t="s">
        <v>9</v>
      </c>
      <c r="B25" s="3">
        <v>0.5784722222222223</v>
      </c>
      <c r="C25" s="8">
        <v>266</v>
      </c>
      <c r="D25" s="10" t="s">
        <v>366</v>
      </c>
      <c r="E25" s="10" t="s">
        <v>244</v>
      </c>
      <c r="F25" s="10" t="s">
        <v>44</v>
      </c>
      <c r="G25" s="10" t="s">
        <v>245</v>
      </c>
      <c r="H25" s="10" t="s">
        <v>45</v>
      </c>
      <c r="I25" s="10" t="s">
        <v>46</v>
      </c>
      <c r="J25" s="10">
        <v>66</v>
      </c>
      <c r="K25" s="23">
        <f t="shared" si="0"/>
        <v>0.6</v>
      </c>
      <c r="L25" s="26">
        <v>24</v>
      </c>
    </row>
    <row r="26" spans="1:12" ht="34.5" customHeight="1">
      <c r="A26" s="10" t="s">
        <v>9</v>
      </c>
      <c r="B26" s="3">
        <v>0.6520833333333333</v>
      </c>
      <c r="C26" s="8">
        <v>280</v>
      </c>
      <c r="D26" s="10" t="s">
        <v>366</v>
      </c>
      <c r="E26" s="10" t="s">
        <v>68</v>
      </c>
      <c r="F26" s="10" t="s">
        <v>95</v>
      </c>
      <c r="G26" s="10" t="s">
        <v>96</v>
      </c>
      <c r="H26" s="10" t="s">
        <v>38</v>
      </c>
      <c r="I26" s="10" t="s">
        <v>370</v>
      </c>
      <c r="J26" s="10">
        <v>65</v>
      </c>
      <c r="K26" s="23">
        <f t="shared" si="0"/>
        <v>0.5909090909090909</v>
      </c>
      <c r="L26" s="26">
        <v>25</v>
      </c>
    </row>
    <row r="27" spans="1:12" ht="34.5" customHeight="1">
      <c r="A27" s="10" t="s">
        <v>9</v>
      </c>
      <c r="B27" s="3">
        <v>0.5965277777777778</v>
      </c>
      <c r="C27" s="8">
        <v>270</v>
      </c>
      <c r="D27" s="10" t="s">
        <v>366</v>
      </c>
      <c r="E27" s="10" t="s">
        <v>246</v>
      </c>
      <c r="F27" s="10" t="s">
        <v>374</v>
      </c>
      <c r="G27" s="10" t="s">
        <v>248</v>
      </c>
      <c r="H27" s="10" t="s">
        <v>249</v>
      </c>
      <c r="I27" s="10" t="s">
        <v>15</v>
      </c>
      <c r="J27" s="10">
        <v>63</v>
      </c>
      <c r="K27" s="23">
        <f t="shared" si="0"/>
        <v>0.5727272727272728</v>
      </c>
      <c r="L27" s="26">
        <v>26</v>
      </c>
    </row>
    <row r="28" spans="1:12" ht="34.5" customHeight="1">
      <c r="A28" s="10" t="s">
        <v>80</v>
      </c>
      <c r="B28" s="3">
        <v>0.5465277777777777</v>
      </c>
      <c r="C28" s="8">
        <v>291</v>
      </c>
      <c r="D28" s="10" t="s">
        <v>379</v>
      </c>
      <c r="E28" s="10" t="s">
        <v>137</v>
      </c>
      <c r="F28" s="10" t="s">
        <v>138</v>
      </c>
      <c r="G28" s="10" t="s">
        <v>139</v>
      </c>
      <c r="H28" s="10" t="s">
        <v>42</v>
      </c>
      <c r="I28" s="10" t="s">
        <v>367</v>
      </c>
      <c r="J28" s="7" t="s">
        <v>429</v>
      </c>
      <c r="K28" s="23" t="s">
        <v>429</v>
      </c>
      <c r="L28" s="26"/>
    </row>
    <row r="29" spans="1:13" ht="34.5" customHeight="1">
      <c r="A29" s="10" t="s">
        <v>80</v>
      </c>
      <c r="B29" s="3">
        <v>0.5784722222222223</v>
      </c>
      <c r="C29" s="8">
        <v>298</v>
      </c>
      <c r="D29" s="10" t="s">
        <v>379</v>
      </c>
      <c r="E29" s="10" t="s">
        <v>100</v>
      </c>
      <c r="F29" s="10" t="s">
        <v>101</v>
      </c>
      <c r="G29" s="10" t="s">
        <v>102</v>
      </c>
      <c r="H29" s="10" t="s">
        <v>42</v>
      </c>
      <c r="I29" s="10" t="s">
        <v>79</v>
      </c>
      <c r="J29" s="7" t="s">
        <v>429</v>
      </c>
      <c r="K29" s="23" t="s">
        <v>429</v>
      </c>
      <c r="L29" s="26"/>
      <c r="M29" s="14"/>
    </row>
    <row r="30" spans="1:12" ht="34.5" customHeight="1">
      <c r="A30" s="10" t="s">
        <v>80</v>
      </c>
      <c r="B30" s="3">
        <v>0.5916666666666667</v>
      </c>
      <c r="C30" s="8">
        <v>301</v>
      </c>
      <c r="D30" s="10" t="s">
        <v>379</v>
      </c>
      <c r="E30" s="10" t="s">
        <v>137</v>
      </c>
      <c r="F30" s="10" t="s">
        <v>138</v>
      </c>
      <c r="G30" s="10" t="s">
        <v>139</v>
      </c>
      <c r="H30" s="10" t="s">
        <v>42</v>
      </c>
      <c r="I30" s="10" t="s">
        <v>79</v>
      </c>
      <c r="J30" s="7" t="s">
        <v>429</v>
      </c>
      <c r="K30" s="23" t="s">
        <v>429</v>
      </c>
      <c r="L30" s="26"/>
    </row>
    <row r="31" spans="1:12" ht="34.5" customHeight="1">
      <c r="A31" s="10" t="s">
        <v>80</v>
      </c>
      <c r="B31" s="3">
        <v>0.6298611111111111</v>
      </c>
      <c r="C31" s="8">
        <v>306</v>
      </c>
      <c r="D31" s="10" t="s">
        <v>386</v>
      </c>
      <c r="E31" s="10" t="s">
        <v>39</v>
      </c>
      <c r="F31" s="120" t="s">
        <v>40</v>
      </c>
      <c r="G31" s="120" t="s">
        <v>41</v>
      </c>
      <c r="H31" s="120" t="s">
        <v>42</v>
      </c>
      <c r="I31" s="10" t="s">
        <v>367</v>
      </c>
      <c r="J31" s="7" t="s">
        <v>429</v>
      </c>
      <c r="K31" s="23" t="s">
        <v>429</v>
      </c>
      <c r="L31" s="26" t="s">
        <v>429</v>
      </c>
    </row>
    <row r="32" spans="1:12" ht="34.5" customHeight="1">
      <c r="A32" s="10" t="s">
        <v>80</v>
      </c>
      <c r="B32" s="3">
        <v>0.6569444444444444</v>
      </c>
      <c r="C32" s="8">
        <v>312</v>
      </c>
      <c r="D32" s="10" t="s">
        <v>386</v>
      </c>
      <c r="E32" s="10" t="s">
        <v>107</v>
      </c>
      <c r="F32" s="10" t="s">
        <v>108</v>
      </c>
      <c r="G32" s="10" t="s">
        <v>109</v>
      </c>
      <c r="H32" s="10" t="s">
        <v>45</v>
      </c>
      <c r="I32" s="10" t="s">
        <v>55</v>
      </c>
      <c r="J32" s="10" t="s">
        <v>429</v>
      </c>
      <c r="K32" s="23" t="s">
        <v>429</v>
      </c>
      <c r="L32" s="26" t="s">
        <v>429</v>
      </c>
    </row>
    <row r="33" spans="1:12" ht="34.5" customHeight="1">
      <c r="A33" s="10" t="s">
        <v>80</v>
      </c>
      <c r="B33" s="3">
        <v>0.6701388888888888</v>
      </c>
      <c r="C33" s="8">
        <v>315</v>
      </c>
      <c r="D33" s="10" t="s">
        <v>386</v>
      </c>
      <c r="E33" s="10" t="s">
        <v>149</v>
      </c>
      <c r="F33" s="10" t="s">
        <v>150</v>
      </c>
      <c r="G33" s="10" t="s">
        <v>151</v>
      </c>
      <c r="H33" s="10" t="s">
        <v>42</v>
      </c>
      <c r="I33" s="10" t="s">
        <v>79</v>
      </c>
      <c r="J33" s="7" t="s">
        <v>429</v>
      </c>
      <c r="K33" s="23" t="s">
        <v>429</v>
      </c>
      <c r="L33" s="26" t="s">
        <v>429</v>
      </c>
    </row>
    <row r="34" spans="1:12" ht="34.5" customHeight="1">
      <c r="A34" s="10" t="s">
        <v>80</v>
      </c>
      <c r="B34" s="3">
        <v>0.6840277777777778</v>
      </c>
      <c r="C34" s="8">
        <v>318</v>
      </c>
      <c r="D34" s="10" t="s">
        <v>386</v>
      </c>
      <c r="E34" s="10" t="s">
        <v>147</v>
      </c>
      <c r="F34" s="10" t="s">
        <v>122</v>
      </c>
      <c r="G34" s="10" t="s">
        <v>148</v>
      </c>
      <c r="H34" s="10" t="s">
        <v>38</v>
      </c>
      <c r="I34" s="10" t="s">
        <v>368</v>
      </c>
      <c r="J34" s="10" t="s">
        <v>429</v>
      </c>
      <c r="K34" s="23" t="s">
        <v>429</v>
      </c>
      <c r="L34" s="26" t="s">
        <v>429</v>
      </c>
    </row>
    <row r="35" spans="1:12" ht="34.5" customHeight="1">
      <c r="A35" s="10" t="s">
        <v>80</v>
      </c>
      <c r="B35" s="3">
        <v>0.6611111111111111</v>
      </c>
      <c r="C35" s="8">
        <v>313</v>
      </c>
      <c r="D35" s="10" t="s">
        <v>386</v>
      </c>
      <c r="E35" s="10" t="s">
        <v>76</v>
      </c>
      <c r="F35" s="10" t="s">
        <v>77</v>
      </c>
      <c r="G35" s="10" t="s">
        <v>183</v>
      </c>
      <c r="H35" s="10" t="s">
        <v>38</v>
      </c>
      <c r="I35" s="10" t="s">
        <v>370</v>
      </c>
      <c r="J35" s="10">
        <v>97</v>
      </c>
      <c r="K35" s="23">
        <f aca="true" t="shared" si="1" ref="K35:K56">J35/110</f>
        <v>0.8818181818181818</v>
      </c>
      <c r="L35" s="26">
        <v>1</v>
      </c>
    </row>
    <row r="36" spans="1:14" ht="34.5" customHeight="1">
      <c r="A36" s="10" t="s">
        <v>80</v>
      </c>
      <c r="B36" s="3">
        <v>0.675</v>
      </c>
      <c r="C36" s="8">
        <v>316</v>
      </c>
      <c r="D36" s="10" t="s">
        <v>386</v>
      </c>
      <c r="E36" s="10" t="s">
        <v>26</v>
      </c>
      <c r="F36" s="10" t="s">
        <v>116</v>
      </c>
      <c r="G36" s="10" t="s">
        <v>117</v>
      </c>
      <c r="H36" s="10" t="s">
        <v>75</v>
      </c>
      <c r="I36" s="10" t="s">
        <v>15</v>
      </c>
      <c r="J36" s="10">
        <v>96</v>
      </c>
      <c r="K36" s="23">
        <f t="shared" si="1"/>
        <v>0.8727272727272727</v>
      </c>
      <c r="L36" s="26">
        <v>2</v>
      </c>
      <c r="M36">
        <v>8.5</v>
      </c>
      <c r="N36">
        <v>9</v>
      </c>
    </row>
    <row r="37" spans="1:14" ht="34.5" customHeight="1">
      <c r="A37" s="10" t="s">
        <v>80</v>
      </c>
      <c r="B37" s="3">
        <v>0.5555555555555556</v>
      </c>
      <c r="C37" s="8">
        <v>293</v>
      </c>
      <c r="D37" s="10" t="s">
        <v>379</v>
      </c>
      <c r="E37" s="15" t="s">
        <v>198</v>
      </c>
      <c r="F37" s="15" t="s">
        <v>199</v>
      </c>
      <c r="G37" s="15" t="s">
        <v>200</v>
      </c>
      <c r="H37" s="15" t="s">
        <v>33</v>
      </c>
      <c r="I37" s="10" t="s">
        <v>15</v>
      </c>
      <c r="J37" s="10">
        <v>96</v>
      </c>
      <c r="K37" s="23">
        <f t="shared" si="1"/>
        <v>0.8727272727272727</v>
      </c>
      <c r="L37" s="26">
        <v>3</v>
      </c>
      <c r="M37" s="14">
        <v>8.5</v>
      </c>
      <c r="N37">
        <v>8.5</v>
      </c>
    </row>
    <row r="38" spans="1:12" ht="34.5" customHeight="1">
      <c r="A38" s="10" t="s">
        <v>80</v>
      </c>
      <c r="B38" s="3">
        <v>0.5694444444444444</v>
      </c>
      <c r="C38" s="8">
        <v>296</v>
      </c>
      <c r="D38" s="10" t="s">
        <v>379</v>
      </c>
      <c r="E38" s="10" t="s">
        <v>383</v>
      </c>
      <c r="F38" s="10" t="s">
        <v>93</v>
      </c>
      <c r="G38" s="10" t="s">
        <v>94</v>
      </c>
      <c r="H38" s="10" t="s">
        <v>45</v>
      </c>
      <c r="I38" s="10" t="s">
        <v>46</v>
      </c>
      <c r="J38" s="10">
        <v>95</v>
      </c>
      <c r="K38" s="23">
        <f t="shared" si="1"/>
        <v>0.8636363636363636</v>
      </c>
      <c r="L38" s="26">
        <v>4</v>
      </c>
    </row>
    <row r="39" spans="1:13" ht="34.5" customHeight="1">
      <c r="A39" s="10" t="s">
        <v>80</v>
      </c>
      <c r="B39" s="3">
        <v>0.6340277777777777</v>
      </c>
      <c r="C39" s="8">
        <v>307</v>
      </c>
      <c r="D39" s="10" t="s">
        <v>386</v>
      </c>
      <c r="E39" s="10" t="s">
        <v>135</v>
      </c>
      <c r="F39" s="10" t="s">
        <v>119</v>
      </c>
      <c r="G39" s="10" t="s">
        <v>136</v>
      </c>
      <c r="H39" s="10" t="s">
        <v>54</v>
      </c>
      <c r="I39" s="10" t="s">
        <v>15</v>
      </c>
      <c r="J39" s="10">
        <v>94</v>
      </c>
      <c r="K39" s="23">
        <f t="shared" si="1"/>
        <v>0.8545454545454545</v>
      </c>
      <c r="L39" s="26">
        <v>5</v>
      </c>
      <c r="M39" s="14"/>
    </row>
    <row r="40" spans="1:13" ht="34.5" customHeight="1">
      <c r="A40" s="10" t="s">
        <v>80</v>
      </c>
      <c r="B40" s="3">
        <v>0.5513888888888889</v>
      </c>
      <c r="C40" s="8">
        <v>292</v>
      </c>
      <c r="D40" s="10" t="s">
        <v>379</v>
      </c>
      <c r="E40" s="10" t="s">
        <v>76</v>
      </c>
      <c r="F40" s="10" t="s">
        <v>77</v>
      </c>
      <c r="G40" s="10" t="s">
        <v>78</v>
      </c>
      <c r="H40" s="10" t="s">
        <v>38</v>
      </c>
      <c r="I40" s="10" t="s">
        <v>368</v>
      </c>
      <c r="J40" s="10">
        <v>91.5</v>
      </c>
      <c r="K40" s="23">
        <f t="shared" si="1"/>
        <v>0.8318181818181818</v>
      </c>
      <c r="L40" s="26">
        <v>6</v>
      </c>
      <c r="M40">
        <v>9</v>
      </c>
    </row>
    <row r="41" spans="1:13" ht="34.5" customHeight="1">
      <c r="A41" s="10" t="s">
        <v>80</v>
      </c>
      <c r="B41" s="3">
        <v>0.6055555555555555</v>
      </c>
      <c r="C41" s="8">
        <v>304</v>
      </c>
      <c r="D41" s="10" t="s">
        <v>379</v>
      </c>
      <c r="E41" s="10" t="s">
        <v>244</v>
      </c>
      <c r="F41" s="10" t="s">
        <v>324</v>
      </c>
      <c r="G41" s="10" t="s">
        <v>325</v>
      </c>
      <c r="H41" s="10" t="s">
        <v>255</v>
      </c>
      <c r="I41" s="10" t="s">
        <v>79</v>
      </c>
      <c r="J41" s="10">
        <v>91.5</v>
      </c>
      <c r="K41" s="23">
        <f t="shared" si="1"/>
        <v>0.8318181818181818</v>
      </c>
      <c r="L41" s="26">
        <v>7</v>
      </c>
      <c r="M41">
        <v>8.5</v>
      </c>
    </row>
    <row r="42" spans="1:12" ht="34.5" customHeight="1">
      <c r="A42" s="10" t="s">
        <v>80</v>
      </c>
      <c r="B42" s="3">
        <v>0.5965277777777778</v>
      </c>
      <c r="C42" s="8">
        <v>302</v>
      </c>
      <c r="D42" s="10" t="s">
        <v>379</v>
      </c>
      <c r="E42" s="10" t="s">
        <v>43</v>
      </c>
      <c r="F42" s="10" t="s">
        <v>140</v>
      </c>
      <c r="G42" s="10" t="s">
        <v>385</v>
      </c>
      <c r="H42" s="10" t="s">
        <v>45</v>
      </c>
      <c r="I42" s="10" t="s">
        <v>55</v>
      </c>
      <c r="J42" s="10">
        <v>90.5</v>
      </c>
      <c r="K42" s="23">
        <f t="shared" si="1"/>
        <v>0.8227272727272728</v>
      </c>
      <c r="L42" s="26">
        <v>8</v>
      </c>
    </row>
    <row r="43" spans="1:12" ht="34.5" customHeight="1">
      <c r="A43" s="10" t="s">
        <v>80</v>
      </c>
      <c r="B43" s="3">
        <v>0.6</v>
      </c>
      <c r="C43" s="8">
        <v>303</v>
      </c>
      <c r="D43" s="10" t="s">
        <v>379</v>
      </c>
      <c r="E43" s="10" t="s">
        <v>132</v>
      </c>
      <c r="F43" s="10" t="s">
        <v>133</v>
      </c>
      <c r="G43" s="10" t="s">
        <v>134</v>
      </c>
      <c r="H43" s="10" t="s">
        <v>75</v>
      </c>
      <c r="I43" s="10" t="s">
        <v>15</v>
      </c>
      <c r="J43" s="10">
        <v>90</v>
      </c>
      <c r="K43" s="23">
        <f t="shared" si="1"/>
        <v>0.8181818181818182</v>
      </c>
      <c r="L43" s="26">
        <v>9</v>
      </c>
    </row>
    <row r="44" spans="1:13" ht="34.5" customHeight="1">
      <c r="A44" s="10" t="s">
        <v>80</v>
      </c>
      <c r="B44" s="3">
        <v>0.5423611111111111</v>
      </c>
      <c r="C44" s="8">
        <v>290</v>
      </c>
      <c r="D44" s="10" t="s">
        <v>379</v>
      </c>
      <c r="E44" s="10" t="s">
        <v>68</v>
      </c>
      <c r="F44" s="10" t="s">
        <v>175</v>
      </c>
      <c r="G44" s="10" t="s">
        <v>176</v>
      </c>
      <c r="H44" s="10" t="s">
        <v>24</v>
      </c>
      <c r="I44" s="10" t="s">
        <v>369</v>
      </c>
      <c r="J44" s="10">
        <v>89.5</v>
      </c>
      <c r="K44" s="23">
        <f t="shared" si="1"/>
        <v>0.8136363636363636</v>
      </c>
      <c r="L44" s="26">
        <v>10</v>
      </c>
      <c r="M44" s="14"/>
    </row>
    <row r="45" spans="1:12" ht="34.5" customHeight="1">
      <c r="A45" s="10" t="s">
        <v>80</v>
      </c>
      <c r="B45" s="3">
        <v>0.625</v>
      </c>
      <c r="C45" s="8">
        <v>305</v>
      </c>
      <c r="D45" s="10" t="s">
        <v>386</v>
      </c>
      <c r="E45" s="10" t="s">
        <v>447</v>
      </c>
      <c r="F45" s="10" t="s">
        <v>448</v>
      </c>
      <c r="G45" s="10" t="s">
        <v>449</v>
      </c>
      <c r="H45" s="10" t="s">
        <v>45</v>
      </c>
      <c r="I45" s="10" t="s">
        <v>46</v>
      </c>
      <c r="J45" s="10">
        <v>89</v>
      </c>
      <c r="K45" s="23">
        <f t="shared" si="1"/>
        <v>0.8090909090909091</v>
      </c>
      <c r="L45" s="26">
        <v>11</v>
      </c>
    </row>
    <row r="46" spans="1:12" ht="34.5" customHeight="1">
      <c r="A46" s="10" t="s">
        <v>80</v>
      </c>
      <c r="B46" s="3">
        <v>0.6388888888888888</v>
      </c>
      <c r="C46" s="8">
        <v>308</v>
      </c>
      <c r="D46" s="10" t="s">
        <v>386</v>
      </c>
      <c r="E46" s="15" t="s">
        <v>16</v>
      </c>
      <c r="F46" s="16" t="s">
        <v>17</v>
      </c>
      <c r="G46" s="16" t="s">
        <v>18</v>
      </c>
      <c r="H46" s="16" t="s">
        <v>54</v>
      </c>
      <c r="I46" s="10" t="s">
        <v>15</v>
      </c>
      <c r="J46" s="10">
        <v>88.5</v>
      </c>
      <c r="K46" s="23">
        <f t="shared" si="1"/>
        <v>0.8045454545454546</v>
      </c>
      <c r="L46" s="26">
        <v>12</v>
      </c>
    </row>
    <row r="47" spans="1:12" ht="34.5" customHeight="1">
      <c r="A47" s="10" t="s">
        <v>80</v>
      </c>
      <c r="B47" s="3">
        <v>0.6479166666666667</v>
      </c>
      <c r="C47" s="8">
        <v>310</v>
      </c>
      <c r="D47" s="10" t="s">
        <v>386</v>
      </c>
      <c r="E47" s="10" t="s">
        <v>387</v>
      </c>
      <c r="F47" s="10" t="s">
        <v>111</v>
      </c>
      <c r="G47" s="10" t="s">
        <v>112</v>
      </c>
      <c r="H47" s="10" t="s">
        <v>24</v>
      </c>
      <c r="I47" s="10" t="s">
        <v>369</v>
      </c>
      <c r="J47" s="10">
        <v>85</v>
      </c>
      <c r="K47" s="23">
        <f t="shared" si="1"/>
        <v>0.7727272727272727</v>
      </c>
      <c r="L47" s="26">
        <v>13</v>
      </c>
    </row>
    <row r="48" spans="1:12" ht="34.5" customHeight="1">
      <c r="A48" s="10" t="s">
        <v>80</v>
      </c>
      <c r="B48" s="3">
        <v>0.5645833333333333</v>
      </c>
      <c r="C48" s="8">
        <v>295</v>
      </c>
      <c r="D48" s="10" t="s">
        <v>379</v>
      </c>
      <c r="E48" s="10" t="s">
        <v>210</v>
      </c>
      <c r="F48" s="10" t="s">
        <v>211</v>
      </c>
      <c r="G48" s="10" t="s">
        <v>212</v>
      </c>
      <c r="H48" s="10" t="s">
        <v>14</v>
      </c>
      <c r="I48" s="10" t="s">
        <v>15</v>
      </c>
      <c r="J48" s="10">
        <v>83.5</v>
      </c>
      <c r="K48" s="23">
        <f t="shared" si="1"/>
        <v>0.759090909090909</v>
      </c>
      <c r="L48" s="26">
        <v>14</v>
      </c>
    </row>
    <row r="49" spans="1:12" ht="34.5" customHeight="1">
      <c r="A49" s="10" t="s">
        <v>80</v>
      </c>
      <c r="B49" s="3">
        <v>0.6520833333333333</v>
      </c>
      <c r="C49" s="8">
        <v>311</v>
      </c>
      <c r="D49" s="10" t="s">
        <v>386</v>
      </c>
      <c r="E49" s="10" t="s">
        <v>124</v>
      </c>
      <c r="F49" s="10" t="s">
        <v>125</v>
      </c>
      <c r="G49" s="10" t="s">
        <v>126</v>
      </c>
      <c r="H49" s="147" t="s">
        <v>14</v>
      </c>
      <c r="I49" s="10" t="s">
        <v>15</v>
      </c>
      <c r="J49" s="10">
        <v>83.5</v>
      </c>
      <c r="K49" s="23">
        <f t="shared" si="1"/>
        <v>0.759090909090909</v>
      </c>
      <c r="L49" s="26">
        <v>14</v>
      </c>
    </row>
    <row r="50" spans="1:12" ht="34.5" customHeight="1">
      <c r="A50" s="10" t="s">
        <v>80</v>
      </c>
      <c r="B50" s="3">
        <v>0.5604166666666667</v>
      </c>
      <c r="C50" s="8">
        <v>294</v>
      </c>
      <c r="D50" s="10" t="s">
        <v>379</v>
      </c>
      <c r="E50" s="10" t="s">
        <v>380</v>
      </c>
      <c r="F50" s="10" t="s">
        <v>381</v>
      </c>
      <c r="G50" s="10" t="s">
        <v>382</v>
      </c>
      <c r="H50" s="10" t="s">
        <v>33</v>
      </c>
      <c r="I50" s="10" t="s">
        <v>15</v>
      </c>
      <c r="J50" s="10">
        <v>80.51</v>
      </c>
      <c r="K50" s="23">
        <f t="shared" si="1"/>
        <v>0.731909090909091</v>
      </c>
      <c r="L50" s="26">
        <v>16</v>
      </c>
    </row>
    <row r="51" spans="1:12" ht="34.5" customHeight="1">
      <c r="A51" s="10" t="s">
        <v>80</v>
      </c>
      <c r="B51" s="3">
        <v>0.5826388888888889</v>
      </c>
      <c r="C51" s="8">
        <v>299</v>
      </c>
      <c r="D51" s="10" t="s">
        <v>379</v>
      </c>
      <c r="E51" s="10" t="s">
        <v>384</v>
      </c>
      <c r="F51" s="10" t="s">
        <v>57</v>
      </c>
      <c r="G51" s="10" t="s">
        <v>153</v>
      </c>
      <c r="H51" s="10" t="s">
        <v>45</v>
      </c>
      <c r="I51" s="10" t="s">
        <v>67</v>
      </c>
      <c r="J51" s="10">
        <v>75</v>
      </c>
      <c r="K51" s="23">
        <f t="shared" si="1"/>
        <v>0.6818181818181818</v>
      </c>
      <c r="L51" s="26">
        <v>17</v>
      </c>
    </row>
    <row r="52" spans="1:12" ht="34.5" customHeight="1">
      <c r="A52" s="10" t="s">
        <v>80</v>
      </c>
      <c r="B52" s="3">
        <v>0.5736111111111111</v>
      </c>
      <c r="C52" s="8">
        <v>297</v>
      </c>
      <c r="D52" s="10" t="s">
        <v>379</v>
      </c>
      <c r="E52" s="10" t="s">
        <v>342</v>
      </c>
      <c r="F52" s="10" t="s">
        <v>343</v>
      </c>
      <c r="G52" s="10" t="s">
        <v>344</v>
      </c>
      <c r="H52" s="10" t="s">
        <v>249</v>
      </c>
      <c r="I52" s="10" t="s">
        <v>15</v>
      </c>
      <c r="J52" s="10">
        <v>74.5</v>
      </c>
      <c r="K52" s="23">
        <f t="shared" si="1"/>
        <v>0.6772727272727272</v>
      </c>
      <c r="L52" s="26">
        <v>18</v>
      </c>
    </row>
    <row r="53" spans="1:13" ht="34.5" customHeight="1">
      <c r="A53" s="10" t="s">
        <v>80</v>
      </c>
      <c r="B53" s="3">
        <v>0.5875</v>
      </c>
      <c r="C53" s="8">
        <v>300</v>
      </c>
      <c r="D53" s="10" t="s">
        <v>379</v>
      </c>
      <c r="E53" s="10" t="s">
        <v>147</v>
      </c>
      <c r="F53" s="10" t="s">
        <v>122</v>
      </c>
      <c r="G53" s="10" t="s">
        <v>123</v>
      </c>
      <c r="H53" s="10" t="s">
        <v>38</v>
      </c>
      <c r="I53" s="10" t="s">
        <v>370</v>
      </c>
      <c r="J53" s="10">
        <v>71</v>
      </c>
      <c r="K53" s="23">
        <f t="shared" si="1"/>
        <v>0.6454545454545455</v>
      </c>
      <c r="L53" s="26">
        <v>19</v>
      </c>
      <c r="M53" s="14"/>
    </row>
    <row r="54" spans="1:12" ht="34.5" customHeight="1">
      <c r="A54" s="10" t="s">
        <v>80</v>
      </c>
      <c r="B54" s="3">
        <v>0.6430555555555556</v>
      </c>
      <c r="C54" s="8">
        <v>309</v>
      </c>
      <c r="D54" s="10" t="s">
        <v>386</v>
      </c>
      <c r="E54" s="10" t="s">
        <v>235</v>
      </c>
      <c r="F54" s="10" t="s">
        <v>236</v>
      </c>
      <c r="G54" s="10" t="s">
        <v>237</v>
      </c>
      <c r="H54" s="10" t="s">
        <v>14</v>
      </c>
      <c r="I54" s="10" t="s">
        <v>79</v>
      </c>
      <c r="J54" s="10">
        <v>70.5</v>
      </c>
      <c r="K54" s="23">
        <f t="shared" si="1"/>
        <v>0.6409090909090909</v>
      </c>
      <c r="L54" s="26">
        <v>20</v>
      </c>
    </row>
    <row r="55" spans="1:12" ht="34.5" customHeight="1">
      <c r="A55" s="10" t="s">
        <v>80</v>
      </c>
      <c r="B55" s="3">
        <v>0.6659722222222222</v>
      </c>
      <c r="C55" s="8">
        <v>314</v>
      </c>
      <c r="D55" s="10" t="s">
        <v>386</v>
      </c>
      <c r="E55" s="10" t="s">
        <v>297</v>
      </c>
      <c r="F55" s="10" t="s">
        <v>122</v>
      </c>
      <c r="G55" s="10" t="s">
        <v>298</v>
      </c>
      <c r="H55" s="10" t="s">
        <v>249</v>
      </c>
      <c r="I55" s="10" t="s">
        <v>15</v>
      </c>
      <c r="J55" s="10">
        <v>70.5</v>
      </c>
      <c r="K55" s="23">
        <f t="shared" si="1"/>
        <v>0.6409090909090909</v>
      </c>
      <c r="L55" s="26">
        <v>20</v>
      </c>
    </row>
    <row r="56" spans="1:12" ht="34.5" customHeight="1">
      <c r="A56" s="10" t="s">
        <v>80</v>
      </c>
      <c r="B56" s="3">
        <v>0.6791666666666667</v>
      </c>
      <c r="C56" s="8">
        <v>317</v>
      </c>
      <c r="D56" s="10" t="s">
        <v>386</v>
      </c>
      <c r="E56" s="10" t="s">
        <v>458</v>
      </c>
      <c r="F56" s="10" t="s">
        <v>459</v>
      </c>
      <c r="G56" s="10" t="s">
        <v>460</v>
      </c>
      <c r="H56" s="10" t="s">
        <v>45</v>
      </c>
      <c r="I56" s="10" t="s">
        <v>67</v>
      </c>
      <c r="J56" s="10">
        <v>67.5</v>
      </c>
      <c r="K56" s="23">
        <f t="shared" si="1"/>
        <v>0.6136363636363636</v>
      </c>
      <c r="L56" s="26">
        <v>22</v>
      </c>
    </row>
    <row r="63" ht="27.75" customHeight="1"/>
    <row r="64" ht="31.5" customHeight="1"/>
    <row r="65" ht="24.75" customHeight="1"/>
  </sheetData>
  <sheetProtection/>
  <printOptions horizontalCentered="1" verticalCentered="1"/>
  <pageMargins left="0.7086614173228347" right="0.7086614173228347" top="0.56" bottom="0.36" header="0.31496062992125984" footer="0.17"/>
  <pageSetup fitToHeight="0" fitToWidth="1" orientation="landscape" paperSize="9" scale="71" r:id="rId1"/>
  <headerFooter>
    <oddHeader>&amp;LAREA 4 SUMMER SHOW&amp;C&amp;"Arial,Bold"&amp;14SENIOR RIDING TEST&amp;R&amp;20TIME = &amp;T &amp;10EPWORTH 12 JULY 2015</oddHeader>
  </headerFooter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N39" sqref="N39"/>
    </sheetView>
  </sheetViews>
  <sheetFormatPr defaultColWidth="9.140625" defaultRowHeight="34.5" customHeight="1"/>
  <cols>
    <col min="1" max="1" width="6.7109375" style="0" customWidth="1"/>
    <col min="2" max="2" width="6.421875" style="0" customWidth="1"/>
    <col min="3" max="3" width="4.8515625" style="0" customWidth="1"/>
    <col min="4" max="4" width="5.421875" style="0" customWidth="1"/>
    <col min="5" max="5" width="12.8515625" style="0" customWidth="1"/>
    <col min="6" max="6" width="17.421875" style="0" customWidth="1"/>
    <col min="7" max="7" width="31.57421875" style="0" customWidth="1"/>
    <col min="8" max="8" width="18.00390625" style="0" customWidth="1"/>
    <col min="9" max="9" width="17.57421875" style="0" customWidth="1"/>
    <col min="10" max="10" width="7.7109375" style="0" customWidth="1"/>
    <col min="11" max="11" width="7.7109375" style="11" customWidth="1"/>
    <col min="12" max="12" width="7.7109375" style="81" customWidth="1"/>
    <col min="13" max="13" width="7.7109375" style="0" customWidth="1"/>
  </cols>
  <sheetData>
    <row r="1" spans="1:13" ht="34.5" customHeight="1" thickBot="1">
      <c r="A1" s="131" t="s">
        <v>0</v>
      </c>
      <c r="B1" s="131" t="s">
        <v>1</v>
      </c>
      <c r="C1" s="131" t="s">
        <v>2</v>
      </c>
      <c r="D1" s="131" t="s">
        <v>3</v>
      </c>
      <c r="E1" s="131" t="s">
        <v>4</v>
      </c>
      <c r="F1" s="131" t="s">
        <v>5</v>
      </c>
      <c r="G1" s="131" t="s">
        <v>6</v>
      </c>
      <c r="H1" s="131" t="s">
        <v>7</v>
      </c>
      <c r="I1" s="131" t="s">
        <v>8</v>
      </c>
      <c r="J1" s="131" t="s">
        <v>213</v>
      </c>
      <c r="K1" s="148" t="s">
        <v>214</v>
      </c>
      <c r="L1" s="75" t="s">
        <v>215</v>
      </c>
      <c r="M1" s="29" t="s">
        <v>431</v>
      </c>
    </row>
    <row r="2" spans="1:13" ht="13.5" thickBot="1">
      <c r="A2" s="122" t="s">
        <v>9</v>
      </c>
      <c r="B2" s="32">
        <v>0.6298611111111111</v>
      </c>
      <c r="C2" s="85">
        <v>275</v>
      </c>
      <c r="D2" s="123" t="s">
        <v>366</v>
      </c>
      <c r="E2" s="123" t="s">
        <v>235</v>
      </c>
      <c r="F2" s="123" t="s">
        <v>289</v>
      </c>
      <c r="G2" s="123" t="s">
        <v>290</v>
      </c>
      <c r="H2" s="123" t="s">
        <v>24</v>
      </c>
      <c r="I2" s="123" t="s">
        <v>369</v>
      </c>
      <c r="J2" s="123">
        <v>78.5</v>
      </c>
      <c r="K2" s="33">
        <f aca="true" t="shared" si="0" ref="K2:K16">J2/110</f>
        <v>0.7136363636363636</v>
      </c>
      <c r="L2" s="113">
        <v>4</v>
      </c>
      <c r="M2" s="127">
        <f>SUM(L2:L4)</f>
        <v>20</v>
      </c>
    </row>
    <row r="3" spans="1:13" ht="12.75">
      <c r="A3" s="124" t="s">
        <v>9</v>
      </c>
      <c r="B3" s="3">
        <v>0.5694444444444444</v>
      </c>
      <c r="C3" s="8">
        <v>264</v>
      </c>
      <c r="D3" s="10" t="s">
        <v>366</v>
      </c>
      <c r="E3" s="10" t="s">
        <v>160</v>
      </c>
      <c r="F3" s="10" t="s">
        <v>161</v>
      </c>
      <c r="G3" s="10" t="s">
        <v>360</v>
      </c>
      <c r="H3" s="10" t="s">
        <v>24</v>
      </c>
      <c r="I3" s="10" t="s">
        <v>369</v>
      </c>
      <c r="J3" s="10">
        <v>76</v>
      </c>
      <c r="K3" s="23">
        <f t="shared" si="0"/>
        <v>0.6909090909090909</v>
      </c>
      <c r="L3" s="114">
        <v>7</v>
      </c>
      <c r="M3" s="127"/>
    </row>
    <row r="4" spans="1:13" ht="12.75">
      <c r="A4" s="124" t="s">
        <v>80</v>
      </c>
      <c r="B4" s="3">
        <v>0.5423611111111111</v>
      </c>
      <c r="C4" s="8">
        <v>290</v>
      </c>
      <c r="D4" s="10" t="s">
        <v>379</v>
      </c>
      <c r="E4" s="10" t="s">
        <v>68</v>
      </c>
      <c r="F4" s="10" t="s">
        <v>175</v>
      </c>
      <c r="G4" s="10" t="s">
        <v>176</v>
      </c>
      <c r="H4" s="10" t="s">
        <v>24</v>
      </c>
      <c r="I4" s="10" t="s">
        <v>369</v>
      </c>
      <c r="J4" s="10">
        <v>89.5</v>
      </c>
      <c r="K4" s="23">
        <f t="shared" si="0"/>
        <v>0.8136363636363636</v>
      </c>
      <c r="L4" s="114">
        <v>9</v>
      </c>
      <c r="M4" s="128"/>
    </row>
    <row r="5" spans="1:13" ht="13.5" thickBot="1">
      <c r="A5" s="125" t="s">
        <v>80</v>
      </c>
      <c r="B5" s="34">
        <v>0.6479166666666667</v>
      </c>
      <c r="C5" s="92">
        <v>310</v>
      </c>
      <c r="D5" s="126" t="s">
        <v>386</v>
      </c>
      <c r="E5" s="126" t="s">
        <v>387</v>
      </c>
      <c r="F5" s="126" t="s">
        <v>111</v>
      </c>
      <c r="G5" s="126" t="s">
        <v>112</v>
      </c>
      <c r="H5" s="126" t="s">
        <v>24</v>
      </c>
      <c r="I5" s="126" t="s">
        <v>369</v>
      </c>
      <c r="J5" s="126">
        <v>85</v>
      </c>
      <c r="K5" s="35">
        <f t="shared" si="0"/>
        <v>0.7727272727272727</v>
      </c>
      <c r="L5" s="115">
        <v>12</v>
      </c>
      <c r="M5" s="103">
        <v>4</v>
      </c>
    </row>
    <row r="6" spans="1:13" ht="13.5" thickBot="1">
      <c r="A6" s="122" t="s">
        <v>9</v>
      </c>
      <c r="B6" s="32">
        <v>0.5645833333333333</v>
      </c>
      <c r="C6" s="85">
        <v>263</v>
      </c>
      <c r="D6" s="123" t="s">
        <v>366</v>
      </c>
      <c r="E6" s="123" t="s">
        <v>339</v>
      </c>
      <c r="F6" s="123" t="s">
        <v>340</v>
      </c>
      <c r="G6" s="123" t="s">
        <v>341</v>
      </c>
      <c r="H6" s="123" t="s">
        <v>54</v>
      </c>
      <c r="I6" s="123" t="s">
        <v>15</v>
      </c>
      <c r="J6" s="123">
        <v>82.5</v>
      </c>
      <c r="K6" s="33">
        <f t="shared" si="0"/>
        <v>0.75</v>
      </c>
      <c r="L6" s="113">
        <v>3</v>
      </c>
      <c r="M6" s="127">
        <f>SUM(L6:L8)</f>
        <v>19</v>
      </c>
    </row>
    <row r="7" spans="1:13" ht="12.75">
      <c r="A7" s="124" t="s">
        <v>80</v>
      </c>
      <c r="B7" s="3">
        <v>0.6340277777777777</v>
      </c>
      <c r="C7" s="8">
        <v>307</v>
      </c>
      <c r="D7" s="10" t="s">
        <v>386</v>
      </c>
      <c r="E7" s="10" t="s">
        <v>135</v>
      </c>
      <c r="F7" s="10" t="s">
        <v>119</v>
      </c>
      <c r="G7" s="10" t="s">
        <v>136</v>
      </c>
      <c r="H7" s="10" t="s">
        <v>54</v>
      </c>
      <c r="I7" s="10" t="s">
        <v>15</v>
      </c>
      <c r="J7" s="10">
        <v>94</v>
      </c>
      <c r="K7" s="23">
        <f t="shared" si="0"/>
        <v>0.8545454545454545</v>
      </c>
      <c r="L7" s="114">
        <v>5</v>
      </c>
      <c r="M7" s="127"/>
    </row>
    <row r="8" spans="1:13" ht="12.75">
      <c r="A8" s="124" t="s">
        <v>9</v>
      </c>
      <c r="B8" s="3">
        <v>0.6340277777777777</v>
      </c>
      <c r="C8" s="8">
        <v>276</v>
      </c>
      <c r="D8" s="10" t="s">
        <v>366</v>
      </c>
      <c r="E8" s="10" t="s">
        <v>259</v>
      </c>
      <c r="F8" s="10" t="s">
        <v>260</v>
      </c>
      <c r="G8" s="10" t="s">
        <v>274</v>
      </c>
      <c r="H8" s="10" t="s">
        <v>54</v>
      </c>
      <c r="I8" s="10" t="s">
        <v>15</v>
      </c>
      <c r="J8" s="10">
        <v>73.5</v>
      </c>
      <c r="K8" s="23">
        <f t="shared" si="0"/>
        <v>0.6681818181818182</v>
      </c>
      <c r="L8" s="114">
        <v>11</v>
      </c>
      <c r="M8" s="128"/>
    </row>
    <row r="9" spans="1:13" ht="13.5" thickBot="1">
      <c r="A9" s="125" t="s">
        <v>80</v>
      </c>
      <c r="B9" s="34">
        <v>0.6388888888888888</v>
      </c>
      <c r="C9" s="92">
        <v>308</v>
      </c>
      <c r="D9" s="126" t="s">
        <v>386</v>
      </c>
      <c r="E9" s="149" t="s">
        <v>16</v>
      </c>
      <c r="F9" s="149" t="s">
        <v>17</v>
      </c>
      <c r="G9" s="149" t="s">
        <v>18</v>
      </c>
      <c r="H9" s="149" t="s">
        <v>54</v>
      </c>
      <c r="I9" s="126" t="s">
        <v>15</v>
      </c>
      <c r="J9" s="126">
        <v>88.5</v>
      </c>
      <c r="K9" s="35">
        <f t="shared" si="0"/>
        <v>0.8045454545454546</v>
      </c>
      <c r="L9" s="115">
        <v>11</v>
      </c>
      <c r="M9" s="103">
        <v>3</v>
      </c>
    </row>
    <row r="10" spans="1:13" ht="12.75">
      <c r="A10" s="122" t="s">
        <v>9</v>
      </c>
      <c r="B10" s="32">
        <v>0.6388888888888888</v>
      </c>
      <c r="C10" s="85">
        <v>277</v>
      </c>
      <c r="D10" s="123" t="s">
        <v>366</v>
      </c>
      <c r="E10" s="123" t="s">
        <v>85</v>
      </c>
      <c r="F10" s="123" t="s">
        <v>86</v>
      </c>
      <c r="G10" s="123" t="s">
        <v>376</v>
      </c>
      <c r="H10" s="123" t="s">
        <v>33</v>
      </c>
      <c r="I10" s="123" t="s">
        <v>15</v>
      </c>
      <c r="J10" s="123">
        <v>92.5</v>
      </c>
      <c r="K10" s="33">
        <f t="shared" si="0"/>
        <v>0.8409090909090909</v>
      </c>
      <c r="L10" s="113">
        <v>1</v>
      </c>
      <c r="M10" s="127">
        <f>SUM(L10:L12)</f>
        <v>11</v>
      </c>
    </row>
    <row r="11" spans="1:13" ht="12.75">
      <c r="A11" s="124" t="s">
        <v>80</v>
      </c>
      <c r="B11" s="3">
        <v>0.5555555555555556</v>
      </c>
      <c r="C11" s="8">
        <v>293</v>
      </c>
      <c r="D11" s="10" t="s">
        <v>379</v>
      </c>
      <c r="E11" s="15" t="s">
        <v>198</v>
      </c>
      <c r="F11" s="15" t="s">
        <v>199</v>
      </c>
      <c r="G11" s="15" t="s">
        <v>200</v>
      </c>
      <c r="H11" s="15" t="s">
        <v>33</v>
      </c>
      <c r="I11" s="10" t="s">
        <v>15</v>
      </c>
      <c r="J11" s="10">
        <v>96</v>
      </c>
      <c r="K11" s="23">
        <f t="shared" si="0"/>
        <v>0.8727272727272727</v>
      </c>
      <c r="L11" s="114">
        <v>3</v>
      </c>
      <c r="M11" s="128"/>
    </row>
    <row r="12" spans="1:13" ht="12.75">
      <c r="A12" s="124" t="s">
        <v>9</v>
      </c>
      <c r="B12" s="3">
        <v>0.5513888888888889</v>
      </c>
      <c r="C12" s="8">
        <v>260</v>
      </c>
      <c r="D12" s="10" t="s">
        <v>366</v>
      </c>
      <c r="E12" s="10" t="s">
        <v>92</v>
      </c>
      <c r="F12" s="10" t="s">
        <v>351</v>
      </c>
      <c r="G12" s="10" t="s">
        <v>352</v>
      </c>
      <c r="H12" s="10" t="s">
        <v>33</v>
      </c>
      <c r="I12" s="10" t="s">
        <v>15</v>
      </c>
      <c r="J12" s="10">
        <v>76</v>
      </c>
      <c r="K12" s="23">
        <f t="shared" si="0"/>
        <v>0.6909090909090909</v>
      </c>
      <c r="L12" s="114">
        <v>7</v>
      </c>
      <c r="M12" s="128"/>
    </row>
    <row r="13" spans="1:13" ht="13.5" thickBot="1">
      <c r="A13" s="125" t="s">
        <v>80</v>
      </c>
      <c r="B13" s="34">
        <v>0.5604166666666667</v>
      </c>
      <c r="C13" s="92">
        <v>294</v>
      </c>
      <c r="D13" s="126" t="s">
        <v>379</v>
      </c>
      <c r="E13" s="126" t="s">
        <v>380</v>
      </c>
      <c r="F13" s="126" t="s">
        <v>381</v>
      </c>
      <c r="G13" s="126" t="s">
        <v>382</v>
      </c>
      <c r="H13" s="126" t="s">
        <v>33</v>
      </c>
      <c r="I13" s="126" t="s">
        <v>15</v>
      </c>
      <c r="J13" s="126">
        <v>80.51</v>
      </c>
      <c r="K13" s="35">
        <f t="shared" si="0"/>
        <v>0.731909090909091</v>
      </c>
      <c r="L13" s="115">
        <v>15</v>
      </c>
      <c r="M13" s="103">
        <v>2</v>
      </c>
    </row>
    <row r="14" spans="1:13" ht="12.75">
      <c r="A14" s="122" t="s">
        <v>80</v>
      </c>
      <c r="B14" s="32">
        <v>0.5513888888888889</v>
      </c>
      <c r="C14" s="85">
        <v>292</v>
      </c>
      <c r="D14" s="123" t="s">
        <v>379</v>
      </c>
      <c r="E14" s="123" t="s">
        <v>76</v>
      </c>
      <c r="F14" s="123" t="s">
        <v>77</v>
      </c>
      <c r="G14" s="123" t="s">
        <v>78</v>
      </c>
      <c r="H14" s="123" t="s">
        <v>38</v>
      </c>
      <c r="I14" s="123" t="s">
        <v>368</v>
      </c>
      <c r="J14" s="123">
        <v>91.5</v>
      </c>
      <c r="K14" s="33">
        <f t="shared" si="0"/>
        <v>0.8318181818181818</v>
      </c>
      <c r="L14" s="113">
        <v>6</v>
      </c>
      <c r="M14" s="127">
        <f>SUM(L14:L16)</f>
        <v>29</v>
      </c>
    </row>
    <row r="15" spans="1:13" ht="12.75">
      <c r="A15" s="124" t="s">
        <v>9</v>
      </c>
      <c r="B15" s="3">
        <v>0.5604166666666667</v>
      </c>
      <c r="C15" s="8">
        <v>262</v>
      </c>
      <c r="D15" s="10" t="s">
        <v>366</v>
      </c>
      <c r="E15" s="10" t="s">
        <v>228</v>
      </c>
      <c r="F15" s="10" t="s">
        <v>229</v>
      </c>
      <c r="G15" s="10" t="s">
        <v>230</v>
      </c>
      <c r="H15" s="10" t="s">
        <v>38</v>
      </c>
      <c r="I15" s="10" t="s">
        <v>368</v>
      </c>
      <c r="J15" s="10">
        <v>74.5</v>
      </c>
      <c r="K15" s="23">
        <f t="shared" si="0"/>
        <v>0.6772727272727272</v>
      </c>
      <c r="L15" s="114">
        <v>10</v>
      </c>
      <c r="M15" s="128"/>
    </row>
    <row r="16" spans="1:13" ht="12.75">
      <c r="A16" s="124" t="s">
        <v>9</v>
      </c>
      <c r="B16" s="3">
        <v>0.6430555555555556</v>
      </c>
      <c r="C16" s="8">
        <v>278</v>
      </c>
      <c r="D16" s="10" t="s">
        <v>366</v>
      </c>
      <c r="E16" s="10" t="s">
        <v>334</v>
      </c>
      <c r="F16" s="10" t="s">
        <v>335</v>
      </c>
      <c r="G16" s="10" t="s">
        <v>336</v>
      </c>
      <c r="H16" s="10" t="s">
        <v>38</v>
      </c>
      <c r="I16" s="10" t="s">
        <v>368</v>
      </c>
      <c r="J16" s="10">
        <v>71</v>
      </c>
      <c r="K16" s="23">
        <f t="shared" si="0"/>
        <v>0.6454545454545455</v>
      </c>
      <c r="L16" s="114">
        <v>13</v>
      </c>
      <c r="M16" s="128"/>
    </row>
    <row r="17" spans="1:13" ht="13.5" thickBot="1">
      <c r="A17" s="125" t="s">
        <v>80</v>
      </c>
      <c r="B17" s="34">
        <v>0.6840277777777778</v>
      </c>
      <c r="C17" s="92">
        <v>318</v>
      </c>
      <c r="D17" s="126" t="s">
        <v>386</v>
      </c>
      <c r="E17" s="126" t="s">
        <v>147</v>
      </c>
      <c r="F17" s="126" t="s">
        <v>122</v>
      </c>
      <c r="G17" s="126" t="s">
        <v>148</v>
      </c>
      <c r="H17" s="126" t="s">
        <v>38</v>
      </c>
      <c r="I17" s="126" t="s">
        <v>368</v>
      </c>
      <c r="J17" s="126" t="s">
        <v>429</v>
      </c>
      <c r="K17" s="35" t="s">
        <v>429</v>
      </c>
      <c r="L17" s="115" t="s">
        <v>429</v>
      </c>
      <c r="M17" s="103">
        <v>6</v>
      </c>
    </row>
    <row r="18" spans="1:13" ht="12.75">
      <c r="A18" s="122" t="s">
        <v>80</v>
      </c>
      <c r="B18" s="32">
        <v>0.6611111111111111</v>
      </c>
      <c r="C18" s="85">
        <v>313</v>
      </c>
      <c r="D18" s="123" t="s">
        <v>386</v>
      </c>
      <c r="E18" s="123" t="s">
        <v>76</v>
      </c>
      <c r="F18" s="123" t="s">
        <v>77</v>
      </c>
      <c r="G18" s="123" t="s">
        <v>183</v>
      </c>
      <c r="H18" s="123" t="s">
        <v>38</v>
      </c>
      <c r="I18" s="123" t="s">
        <v>370</v>
      </c>
      <c r="J18" s="123">
        <v>97</v>
      </c>
      <c r="K18" s="33">
        <f aca="true" t="shared" si="1" ref="K18:K32">J18/110</f>
        <v>0.8818181818181818</v>
      </c>
      <c r="L18" s="113">
        <v>1</v>
      </c>
      <c r="M18" s="127">
        <f>SUM(L18:L20)</f>
        <v>25</v>
      </c>
    </row>
    <row r="19" spans="1:13" ht="12.75">
      <c r="A19" s="124" t="s">
        <v>9</v>
      </c>
      <c r="B19" s="3">
        <v>0.5826388888888889</v>
      </c>
      <c r="C19" s="8">
        <v>267</v>
      </c>
      <c r="D19" s="10" t="s">
        <v>366</v>
      </c>
      <c r="E19" s="10" t="s">
        <v>228</v>
      </c>
      <c r="F19" s="10" t="s">
        <v>299</v>
      </c>
      <c r="G19" s="10" t="s">
        <v>300</v>
      </c>
      <c r="H19" s="10" t="s">
        <v>38</v>
      </c>
      <c r="I19" s="10" t="s">
        <v>370</v>
      </c>
      <c r="J19" s="10">
        <v>76</v>
      </c>
      <c r="K19" s="23">
        <f t="shared" si="1"/>
        <v>0.6909090909090909</v>
      </c>
      <c r="L19" s="114">
        <v>6</v>
      </c>
      <c r="M19" s="128"/>
    </row>
    <row r="20" spans="1:13" ht="12.75">
      <c r="A20" s="124" t="s">
        <v>80</v>
      </c>
      <c r="B20" s="3">
        <v>0.5875</v>
      </c>
      <c r="C20" s="8">
        <v>300</v>
      </c>
      <c r="D20" s="10" t="s">
        <v>379</v>
      </c>
      <c r="E20" s="10" t="s">
        <v>147</v>
      </c>
      <c r="F20" s="10" t="s">
        <v>122</v>
      </c>
      <c r="G20" s="10" t="s">
        <v>123</v>
      </c>
      <c r="H20" s="10" t="s">
        <v>38</v>
      </c>
      <c r="I20" s="10" t="s">
        <v>370</v>
      </c>
      <c r="J20" s="10">
        <v>71</v>
      </c>
      <c r="K20" s="23">
        <f t="shared" si="1"/>
        <v>0.6454545454545455</v>
      </c>
      <c r="L20" s="114">
        <v>18</v>
      </c>
      <c r="M20" s="128"/>
    </row>
    <row r="21" spans="1:13" ht="13.5" thickBot="1">
      <c r="A21" s="125" t="s">
        <v>9</v>
      </c>
      <c r="B21" s="34">
        <v>0.6520833333333333</v>
      </c>
      <c r="C21" s="92">
        <v>280</v>
      </c>
      <c r="D21" s="126" t="s">
        <v>366</v>
      </c>
      <c r="E21" s="126" t="s">
        <v>68</v>
      </c>
      <c r="F21" s="126" t="s">
        <v>95</v>
      </c>
      <c r="G21" s="126" t="s">
        <v>96</v>
      </c>
      <c r="H21" s="126" t="s">
        <v>38</v>
      </c>
      <c r="I21" s="126" t="s">
        <v>370</v>
      </c>
      <c r="J21" s="126">
        <v>65</v>
      </c>
      <c r="K21" s="35">
        <f t="shared" si="1"/>
        <v>0.5909090909090909</v>
      </c>
      <c r="L21" s="115">
        <v>21</v>
      </c>
      <c r="M21" s="103">
        <v>5</v>
      </c>
    </row>
    <row r="22" spans="1:13" ht="12.75">
      <c r="A22" s="122" t="s">
        <v>9</v>
      </c>
      <c r="B22" s="32">
        <v>0.6569444444444444</v>
      </c>
      <c r="C22" s="85">
        <v>281</v>
      </c>
      <c r="D22" s="123" t="s">
        <v>366</v>
      </c>
      <c r="E22" s="123" t="s">
        <v>283</v>
      </c>
      <c r="F22" s="123" t="s">
        <v>284</v>
      </c>
      <c r="G22" s="123" t="s">
        <v>285</v>
      </c>
      <c r="H22" s="123" t="s">
        <v>249</v>
      </c>
      <c r="I22" s="123" t="s">
        <v>15</v>
      </c>
      <c r="J22" s="123">
        <v>68.5</v>
      </c>
      <c r="K22" s="33">
        <f t="shared" si="1"/>
        <v>0.6227272727272727</v>
      </c>
      <c r="L22" s="113">
        <v>17</v>
      </c>
      <c r="M22" s="127">
        <f>SUM(L22:L24)</f>
        <v>53</v>
      </c>
    </row>
    <row r="23" spans="1:13" ht="12.75">
      <c r="A23" s="124" t="s">
        <v>80</v>
      </c>
      <c r="B23" s="3">
        <v>0.5736111111111111</v>
      </c>
      <c r="C23" s="8">
        <v>297</v>
      </c>
      <c r="D23" s="10" t="s">
        <v>379</v>
      </c>
      <c r="E23" s="10" t="s">
        <v>342</v>
      </c>
      <c r="F23" s="10" t="s">
        <v>343</v>
      </c>
      <c r="G23" s="10" t="s">
        <v>344</v>
      </c>
      <c r="H23" s="10" t="s">
        <v>249</v>
      </c>
      <c r="I23" s="10" t="s">
        <v>15</v>
      </c>
      <c r="J23" s="10">
        <v>74.5</v>
      </c>
      <c r="K23" s="23">
        <f t="shared" si="1"/>
        <v>0.6772727272727272</v>
      </c>
      <c r="L23" s="114">
        <v>17</v>
      </c>
      <c r="M23" s="128"/>
    </row>
    <row r="24" spans="1:13" ht="12.75">
      <c r="A24" s="124" t="s">
        <v>80</v>
      </c>
      <c r="B24" s="3">
        <v>0.6659722222222222</v>
      </c>
      <c r="C24" s="8">
        <v>314</v>
      </c>
      <c r="D24" s="10" t="s">
        <v>386</v>
      </c>
      <c r="E24" s="10" t="s">
        <v>297</v>
      </c>
      <c r="F24" s="10" t="s">
        <v>122</v>
      </c>
      <c r="G24" s="10" t="s">
        <v>298</v>
      </c>
      <c r="H24" s="10" t="s">
        <v>249</v>
      </c>
      <c r="I24" s="10" t="s">
        <v>15</v>
      </c>
      <c r="J24" s="10">
        <v>70.5</v>
      </c>
      <c r="K24" s="23">
        <f t="shared" si="1"/>
        <v>0.6409090909090909</v>
      </c>
      <c r="L24" s="114">
        <v>19</v>
      </c>
      <c r="M24" s="128"/>
    </row>
    <row r="25" spans="1:13" ht="13.5" thickBot="1">
      <c r="A25" s="125" t="s">
        <v>9</v>
      </c>
      <c r="B25" s="34">
        <v>0.5965277777777778</v>
      </c>
      <c r="C25" s="92">
        <v>270</v>
      </c>
      <c r="D25" s="126" t="s">
        <v>366</v>
      </c>
      <c r="E25" s="126" t="s">
        <v>246</v>
      </c>
      <c r="F25" s="126" t="s">
        <v>374</v>
      </c>
      <c r="G25" s="126" t="s">
        <v>248</v>
      </c>
      <c r="H25" s="126" t="s">
        <v>249</v>
      </c>
      <c r="I25" s="126" t="s">
        <v>15</v>
      </c>
      <c r="J25" s="126">
        <v>63</v>
      </c>
      <c r="K25" s="35">
        <f t="shared" si="1"/>
        <v>0.5727272727272728</v>
      </c>
      <c r="L25" s="115">
        <v>22</v>
      </c>
      <c r="M25" s="129"/>
    </row>
    <row r="26" spans="1:13" ht="12.75">
      <c r="A26" s="122" t="s">
        <v>9</v>
      </c>
      <c r="B26" s="32">
        <v>0.6659722222222222</v>
      </c>
      <c r="C26" s="85">
        <v>283</v>
      </c>
      <c r="D26" s="123" t="s">
        <v>366</v>
      </c>
      <c r="E26" s="123" t="s">
        <v>26</v>
      </c>
      <c r="F26" s="123" t="s">
        <v>168</v>
      </c>
      <c r="G26" s="123" t="s">
        <v>169</v>
      </c>
      <c r="H26" s="123" t="s">
        <v>14</v>
      </c>
      <c r="I26" s="123" t="s">
        <v>15</v>
      </c>
      <c r="J26" s="123">
        <v>76</v>
      </c>
      <c r="K26" s="33">
        <f t="shared" si="1"/>
        <v>0.6909090909090909</v>
      </c>
      <c r="L26" s="113">
        <v>9</v>
      </c>
      <c r="M26" s="127">
        <f>SUM(L26:L28)</f>
        <v>33</v>
      </c>
    </row>
    <row r="27" spans="1:13" ht="12.75">
      <c r="A27" s="124" t="s">
        <v>9</v>
      </c>
      <c r="B27" s="3">
        <v>0.5736111111111111</v>
      </c>
      <c r="C27" s="8">
        <v>265</v>
      </c>
      <c r="D27" s="10" t="s">
        <v>366</v>
      </c>
      <c r="E27" s="10" t="s">
        <v>265</v>
      </c>
      <c r="F27" s="10" t="s">
        <v>266</v>
      </c>
      <c r="G27" s="10" t="s">
        <v>267</v>
      </c>
      <c r="H27" s="10" t="s">
        <v>14</v>
      </c>
      <c r="I27" s="10" t="s">
        <v>15</v>
      </c>
      <c r="J27" s="10">
        <v>73.5</v>
      </c>
      <c r="K27" s="23">
        <f t="shared" si="1"/>
        <v>0.6681818181818182</v>
      </c>
      <c r="L27" s="114">
        <v>11</v>
      </c>
      <c r="M27" s="128"/>
    </row>
    <row r="28" spans="1:13" ht="12.75">
      <c r="A28" s="124" t="s">
        <v>80</v>
      </c>
      <c r="B28" s="3">
        <v>0.5645833333333333</v>
      </c>
      <c r="C28" s="8">
        <v>295</v>
      </c>
      <c r="D28" s="10" t="s">
        <v>379</v>
      </c>
      <c r="E28" s="10" t="s">
        <v>210</v>
      </c>
      <c r="F28" s="10" t="s">
        <v>211</v>
      </c>
      <c r="G28" s="10" t="s">
        <v>212</v>
      </c>
      <c r="H28" s="10" t="s">
        <v>14</v>
      </c>
      <c r="I28" s="10" t="s">
        <v>15</v>
      </c>
      <c r="J28" s="10">
        <v>83.5</v>
      </c>
      <c r="K28" s="23">
        <f t="shared" si="1"/>
        <v>0.759090909090909</v>
      </c>
      <c r="L28" s="114">
        <v>13</v>
      </c>
      <c r="M28" s="128"/>
    </row>
    <row r="29" spans="1:13" ht="13.5" thickBot="1">
      <c r="A29" s="125" t="s">
        <v>80</v>
      </c>
      <c r="B29" s="34">
        <v>0.6520833333333333</v>
      </c>
      <c r="C29" s="92">
        <v>311</v>
      </c>
      <c r="D29" s="126" t="s">
        <v>386</v>
      </c>
      <c r="E29" s="126" t="s">
        <v>124</v>
      </c>
      <c r="F29" s="126" t="s">
        <v>125</v>
      </c>
      <c r="G29" s="126" t="s">
        <v>126</v>
      </c>
      <c r="H29" s="126" t="s">
        <v>14</v>
      </c>
      <c r="I29" s="126" t="s">
        <v>15</v>
      </c>
      <c r="J29" s="126">
        <v>83.5</v>
      </c>
      <c r="K29" s="35">
        <f t="shared" si="1"/>
        <v>0.759090909090909</v>
      </c>
      <c r="L29" s="115">
        <v>13</v>
      </c>
      <c r="M29" s="95"/>
    </row>
    <row r="30" spans="1:13" ht="12.75">
      <c r="A30" s="122" t="s">
        <v>80</v>
      </c>
      <c r="B30" s="32">
        <v>0.5965277777777778</v>
      </c>
      <c r="C30" s="85">
        <v>302</v>
      </c>
      <c r="D30" s="123" t="s">
        <v>379</v>
      </c>
      <c r="E30" s="123" t="s">
        <v>43</v>
      </c>
      <c r="F30" s="123" t="s">
        <v>140</v>
      </c>
      <c r="G30" s="123" t="s">
        <v>385</v>
      </c>
      <c r="H30" s="123" t="s">
        <v>45</v>
      </c>
      <c r="I30" s="123" t="s">
        <v>55</v>
      </c>
      <c r="J30" s="123">
        <v>90.5</v>
      </c>
      <c r="K30" s="33">
        <f t="shared" si="1"/>
        <v>0.8227272727272728</v>
      </c>
      <c r="L30" s="113">
        <v>7</v>
      </c>
      <c r="M30" s="127">
        <f>SUM(L30:L32)</f>
        <v>41</v>
      </c>
    </row>
    <row r="31" spans="1:13" ht="12.75">
      <c r="A31" s="124" t="s">
        <v>9</v>
      </c>
      <c r="B31" s="3">
        <v>0.6701388888888888</v>
      </c>
      <c r="C31" s="8">
        <v>284</v>
      </c>
      <c r="D31" s="10" t="s">
        <v>366</v>
      </c>
      <c r="E31" s="10" t="s">
        <v>269</v>
      </c>
      <c r="F31" s="10" t="s">
        <v>270</v>
      </c>
      <c r="G31" s="10" t="s">
        <v>271</v>
      </c>
      <c r="H31" s="10" t="s">
        <v>45</v>
      </c>
      <c r="I31" s="10" t="s">
        <v>55</v>
      </c>
      <c r="J31" s="10">
        <v>69.5</v>
      </c>
      <c r="K31" s="23">
        <f t="shared" si="1"/>
        <v>0.6318181818181818</v>
      </c>
      <c r="L31" s="114">
        <v>15</v>
      </c>
      <c r="M31" s="128"/>
    </row>
    <row r="32" spans="1:13" ht="12.75">
      <c r="A32" s="124" t="s">
        <v>9</v>
      </c>
      <c r="B32" s="3">
        <v>0.6055555555555555</v>
      </c>
      <c r="C32" s="8">
        <v>272</v>
      </c>
      <c r="D32" s="10" t="s">
        <v>366</v>
      </c>
      <c r="E32" s="10" t="s">
        <v>135</v>
      </c>
      <c r="F32" s="10" t="s">
        <v>353</v>
      </c>
      <c r="G32" s="10" t="s">
        <v>354</v>
      </c>
      <c r="H32" s="10" t="s">
        <v>45</v>
      </c>
      <c r="I32" s="10" t="s">
        <v>55</v>
      </c>
      <c r="J32" s="10">
        <v>66.5</v>
      </c>
      <c r="K32" s="23">
        <f t="shared" si="1"/>
        <v>0.6045454545454545</v>
      </c>
      <c r="L32" s="114">
        <v>19</v>
      </c>
      <c r="M32" s="128"/>
    </row>
    <row r="33" spans="1:13" ht="13.5" thickBot="1">
      <c r="A33" s="125" t="s">
        <v>80</v>
      </c>
      <c r="B33" s="34">
        <v>0.6569444444444444</v>
      </c>
      <c r="C33" s="92">
        <v>312</v>
      </c>
      <c r="D33" s="126" t="s">
        <v>386</v>
      </c>
      <c r="E33" s="126" t="s">
        <v>107</v>
      </c>
      <c r="F33" s="126" t="s">
        <v>108</v>
      </c>
      <c r="G33" s="126" t="s">
        <v>109</v>
      </c>
      <c r="H33" s="126" t="s">
        <v>45</v>
      </c>
      <c r="I33" s="126" t="s">
        <v>55</v>
      </c>
      <c r="J33" s="126" t="s">
        <v>429</v>
      </c>
      <c r="K33" s="35" t="s">
        <v>429</v>
      </c>
      <c r="L33" s="115" t="s">
        <v>429</v>
      </c>
      <c r="M33" s="95"/>
    </row>
    <row r="34" spans="1:13" ht="12.75">
      <c r="A34" s="122" t="s">
        <v>80</v>
      </c>
      <c r="B34" s="32">
        <v>0.5694444444444444</v>
      </c>
      <c r="C34" s="85">
        <v>296</v>
      </c>
      <c r="D34" s="123" t="s">
        <v>379</v>
      </c>
      <c r="E34" s="123" t="s">
        <v>383</v>
      </c>
      <c r="F34" s="123" t="s">
        <v>93</v>
      </c>
      <c r="G34" s="123" t="s">
        <v>94</v>
      </c>
      <c r="H34" s="123" t="s">
        <v>45</v>
      </c>
      <c r="I34" s="123" t="s">
        <v>46</v>
      </c>
      <c r="J34" s="123">
        <v>95</v>
      </c>
      <c r="K34" s="33">
        <f aca="true" t="shared" si="2" ref="K34:K45">J34/110</f>
        <v>0.8636363636363636</v>
      </c>
      <c r="L34" s="113">
        <v>4</v>
      </c>
      <c r="M34" s="127">
        <f>SUM(L34:L36)</f>
        <v>32</v>
      </c>
    </row>
    <row r="35" spans="1:13" ht="12.75">
      <c r="A35" s="124" t="s">
        <v>80</v>
      </c>
      <c r="B35" s="3">
        <v>0.625</v>
      </c>
      <c r="C35" s="8">
        <v>305</v>
      </c>
      <c r="D35" s="10" t="s">
        <v>386</v>
      </c>
      <c r="E35" s="10" t="s">
        <v>447</v>
      </c>
      <c r="F35" s="10" t="s">
        <v>448</v>
      </c>
      <c r="G35" s="10" t="s">
        <v>449</v>
      </c>
      <c r="H35" s="10" t="s">
        <v>45</v>
      </c>
      <c r="I35" s="10" t="s">
        <v>46</v>
      </c>
      <c r="J35" s="10">
        <v>89</v>
      </c>
      <c r="K35" s="23">
        <f t="shared" si="2"/>
        <v>0.8090909090909091</v>
      </c>
      <c r="L35" s="114">
        <v>10</v>
      </c>
      <c r="M35" s="128"/>
    </row>
    <row r="36" spans="1:13" ht="12.75">
      <c r="A36" s="124" t="s">
        <v>9</v>
      </c>
      <c r="B36" s="3">
        <v>0.6479166666666667</v>
      </c>
      <c r="C36" s="8">
        <v>279</v>
      </c>
      <c r="D36" s="10" t="s">
        <v>366</v>
      </c>
      <c r="E36" s="10" t="s">
        <v>132</v>
      </c>
      <c r="F36" s="120" t="s">
        <v>377</v>
      </c>
      <c r="G36" s="120" t="s">
        <v>378</v>
      </c>
      <c r="H36" s="120" t="s">
        <v>45</v>
      </c>
      <c r="I36" s="10" t="s">
        <v>46</v>
      </c>
      <c r="J36" s="10">
        <v>67</v>
      </c>
      <c r="K36" s="23">
        <f t="shared" si="2"/>
        <v>0.6090909090909091</v>
      </c>
      <c r="L36" s="114">
        <v>18</v>
      </c>
      <c r="M36" s="128"/>
    </row>
    <row r="37" spans="1:13" ht="13.5" thickBot="1">
      <c r="A37" s="125" t="s">
        <v>9</v>
      </c>
      <c r="B37" s="34">
        <v>0.5784722222222223</v>
      </c>
      <c r="C37" s="92">
        <v>266</v>
      </c>
      <c r="D37" s="126" t="s">
        <v>366</v>
      </c>
      <c r="E37" s="126" t="s">
        <v>244</v>
      </c>
      <c r="F37" s="126" t="s">
        <v>44</v>
      </c>
      <c r="G37" s="126" t="s">
        <v>245</v>
      </c>
      <c r="H37" s="126" t="s">
        <v>45</v>
      </c>
      <c r="I37" s="126" t="s">
        <v>46</v>
      </c>
      <c r="J37" s="126">
        <v>66</v>
      </c>
      <c r="K37" s="35">
        <f t="shared" si="2"/>
        <v>0.6</v>
      </c>
      <c r="L37" s="115">
        <v>20</v>
      </c>
      <c r="M37" s="129"/>
    </row>
    <row r="38" spans="1:13" ht="12.75">
      <c r="A38" s="122" t="s">
        <v>9</v>
      </c>
      <c r="B38" s="32">
        <v>0.6611111111111111</v>
      </c>
      <c r="C38" s="85">
        <v>282</v>
      </c>
      <c r="D38" s="123" t="s">
        <v>366</v>
      </c>
      <c r="E38" s="123" t="s">
        <v>297</v>
      </c>
      <c r="F38" s="123" t="s">
        <v>332</v>
      </c>
      <c r="G38" s="123" t="s">
        <v>333</v>
      </c>
      <c r="H38" s="123" t="s">
        <v>45</v>
      </c>
      <c r="I38" s="123" t="s">
        <v>67</v>
      </c>
      <c r="J38" s="123">
        <v>70</v>
      </c>
      <c r="K38" s="33">
        <f t="shared" si="2"/>
        <v>0.6363636363636364</v>
      </c>
      <c r="L38" s="113">
        <v>14</v>
      </c>
      <c r="M38" s="127">
        <f>SUM(L38:L40)</f>
        <v>45</v>
      </c>
    </row>
    <row r="39" spans="1:13" ht="12.75">
      <c r="A39" s="124" t="s">
        <v>9</v>
      </c>
      <c r="B39" s="3">
        <v>0.5916666666666667</v>
      </c>
      <c r="C39" s="8">
        <v>269</v>
      </c>
      <c r="D39" s="10" t="s">
        <v>366</v>
      </c>
      <c r="E39" s="10" t="s">
        <v>371</v>
      </c>
      <c r="F39" s="10" t="s">
        <v>372</v>
      </c>
      <c r="G39" s="10" t="s">
        <v>373</v>
      </c>
      <c r="H39" s="147" t="s">
        <v>45</v>
      </c>
      <c r="I39" s="10" t="s">
        <v>67</v>
      </c>
      <c r="J39" s="10">
        <v>69.5</v>
      </c>
      <c r="K39" s="23">
        <f t="shared" si="2"/>
        <v>0.6318181818181818</v>
      </c>
      <c r="L39" s="114">
        <v>15</v>
      </c>
      <c r="M39" s="128"/>
    </row>
    <row r="40" spans="1:13" ht="12.75">
      <c r="A40" s="124" t="s">
        <v>80</v>
      </c>
      <c r="B40" s="3">
        <v>0.5826388888888889</v>
      </c>
      <c r="C40" s="8">
        <v>299</v>
      </c>
      <c r="D40" s="10" t="s">
        <v>379</v>
      </c>
      <c r="E40" s="10" t="s">
        <v>384</v>
      </c>
      <c r="F40" s="10" t="s">
        <v>57</v>
      </c>
      <c r="G40" s="10" t="s">
        <v>153</v>
      </c>
      <c r="H40" s="10" t="s">
        <v>45</v>
      </c>
      <c r="I40" s="10" t="s">
        <v>67</v>
      </c>
      <c r="J40" s="10">
        <v>75</v>
      </c>
      <c r="K40" s="23">
        <f t="shared" si="2"/>
        <v>0.6818181818181818</v>
      </c>
      <c r="L40" s="114">
        <v>16</v>
      </c>
      <c r="M40" s="128"/>
    </row>
    <row r="41" spans="1:13" ht="13.5" thickBot="1">
      <c r="A41" s="125" t="s">
        <v>80</v>
      </c>
      <c r="B41" s="34">
        <v>0.6791666666666667</v>
      </c>
      <c r="C41" s="92">
        <v>317</v>
      </c>
      <c r="D41" s="126" t="s">
        <v>386</v>
      </c>
      <c r="E41" s="126" t="s">
        <v>458</v>
      </c>
      <c r="F41" s="126" t="s">
        <v>459</v>
      </c>
      <c r="G41" s="126" t="s">
        <v>460</v>
      </c>
      <c r="H41" s="126" t="s">
        <v>45</v>
      </c>
      <c r="I41" s="126" t="s">
        <v>67</v>
      </c>
      <c r="J41" s="126">
        <v>67.5</v>
      </c>
      <c r="K41" s="35">
        <f t="shared" si="2"/>
        <v>0.6136363636363636</v>
      </c>
      <c r="L41" s="115">
        <v>20</v>
      </c>
      <c r="M41" s="129"/>
    </row>
    <row r="42" spans="1:13" ht="12.75">
      <c r="A42" s="122" t="s">
        <v>9</v>
      </c>
      <c r="B42" s="32">
        <v>0.675</v>
      </c>
      <c r="C42" s="85">
        <v>285</v>
      </c>
      <c r="D42" s="123" t="s">
        <v>366</v>
      </c>
      <c r="E42" s="123" t="s">
        <v>241</v>
      </c>
      <c r="F42" s="123" t="s">
        <v>242</v>
      </c>
      <c r="G42" s="123" t="s">
        <v>243</v>
      </c>
      <c r="H42" s="123" t="s">
        <v>75</v>
      </c>
      <c r="I42" s="123" t="s">
        <v>15</v>
      </c>
      <c r="J42" s="123">
        <v>86</v>
      </c>
      <c r="K42" s="33">
        <f t="shared" si="2"/>
        <v>0.7818181818181819</v>
      </c>
      <c r="L42" s="113">
        <v>2</v>
      </c>
      <c r="M42" s="127">
        <f>SUM(L42:L44)</f>
        <v>9</v>
      </c>
    </row>
    <row r="43" spans="1:13" ht="12.75">
      <c r="A43" s="124" t="s">
        <v>80</v>
      </c>
      <c r="B43" s="3">
        <v>0.675</v>
      </c>
      <c r="C43" s="8">
        <v>316</v>
      </c>
      <c r="D43" s="10" t="s">
        <v>386</v>
      </c>
      <c r="E43" s="10" t="s">
        <v>26</v>
      </c>
      <c r="F43" s="10" t="s">
        <v>116</v>
      </c>
      <c r="G43" s="10" t="s">
        <v>117</v>
      </c>
      <c r="H43" s="10" t="s">
        <v>75</v>
      </c>
      <c r="I43" s="10" t="s">
        <v>15</v>
      </c>
      <c r="J43" s="10">
        <v>96</v>
      </c>
      <c r="K43" s="23">
        <f t="shared" si="2"/>
        <v>0.8727272727272727</v>
      </c>
      <c r="L43" s="114">
        <v>2</v>
      </c>
      <c r="M43" s="128"/>
    </row>
    <row r="44" spans="1:13" ht="12.75">
      <c r="A44" s="124" t="s">
        <v>9</v>
      </c>
      <c r="B44" s="3">
        <v>0.5875</v>
      </c>
      <c r="C44" s="8">
        <v>268</v>
      </c>
      <c r="D44" s="10" t="s">
        <v>366</v>
      </c>
      <c r="E44" s="10" t="s">
        <v>72</v>
      </c>
      <c r="F44" s="10" t="s">
        <v>301</v>
      </c>
      <c r="G44" s="10" t="s">
        <v>302</v>
      </c>
      <c r="H44" s="10" t="s">
        <v>75</v>
      </c>
      <c r="I44" s="10" t="s">
        <v>15</v>
      </c>
      <c r="J44" s="10">
        <v>77</v>
      </c>
      <c r="K44" s="23">
        <f t="shared" si="2"/>
        <v>0.7</v>
      </c>
      <c r="L44" s="114">
        <v>5</v>
      </c>
      <c r="M44" s="128"/>
    </row>
    <row r="45" spans="1:13" ht="13.5" thickBot="1">
      <c r="A45" s="125" t="s">
        <v>80</v>
      </c>
      <c r="B45" s="34">
        <v>0.6</v>
      </c>
      <c r="C45" s="92">
        <v>303</v>
      </c>
      <c r="D45" s="126" t="s">
        <v>379</v>
      </c>
      <c r="E45" s="126" t="s">
        <v>132</v>
      </c>
      <c r="F45" s="126" t="s">
        <v>133</v>
      </c>
      <c r="G45" s="126" t="s">
        <v>134</v>
      </c>
      <c r="H45" s="126" t="s">
        <v>75</v>
      </c>
      <c r="I45" s="126" t="s">
        <v>15</v>
      </c>
      <c r="J45" s="126">
        <v>90</v>
      </c>
      <c r="K45" s="35">
        <f t="shared" si="2"/>
        <v>0.8181818181818182</v>
      </c>
      <c r="L45" s="115">
        <v>8</v>
      </c>
      <c r="M45" s="83">
        <v>1</v>
      </c>
    </row>
  </sheetData>
  <sheetProtection/>
  <printOptions/>
  <pageMargins left="0.7" right="0.7" top="0.75" bottom="0.75" header="0.3" footer="0.3"/>
  <pageSetup orientation="landscape" paperSize="9" scale="85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H35" sqref="H35"/>
    </sheetView>
  </sheetViews>
  <sheetFormatPr defaultColWidth="9.140625" defaultRowHeight="15.75" customHeight="1"/>
  <cols>
    <col min="1" max="1" width="6.57421875" style="0" customWidth="1"/>
    <col min="2" max="2" width="6.7109375" style="0" customWidth="1"/>
    <col min="3" max="3" width="6.421875" style="0" customWidth="1"/>
    <col min="4" max="4" width="4.8515625" style="0" customWidth="1"/>
    <col min="5" max="5" width="5.421875" style="0" customWidth="1"/>
    <col min="6" max="6" width="12.8515625" style="0" customWidth="1"/>
    <col min="7" max="7" width="24.28125" style="0" customWidth="1"/>
    <col min="8" max="8" width="31.57421875" style="0" customWidth="1"/>
    <col min="9" max="9" width="18.00390625" style="0" customWidth="1"/>
    <col min="10" max="10" width="5.57421875" style="0" bestFit="1" customWidth="1"/>
    <col min="11" max="12" width="7.7109375" style="0" customWidth="1"/>
    <col min="13" max="13" width="7.7109375" style="24" customWidth="1"/>
    <col min="14" max="14" width="7.7109375" style="27" customWidth="1"/>
    <col min="15" max="15" width="11.140625" style="0" customWidth="1"/>
  </cols>
  <sheetData>
    <row r="1" spans="1:15" ht="30.75" customHeight="1">
      <c r="A1" s="9" t="s">
        <v>365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22" t="s">
        <v>213</v>
      </c>
      <c r="L1" s="9" t="s">
        <v>445</v>
      </c>
      <c r="M1" s="21" t="s">
        <v>214</v>
      </c>
      <c r="N1" s="25" t="s">
        <v>215</v>
      </c>
      <c r="O1" s="130" t="s">
        <v>457</v>
      </c>
    </row>
    <row r="2" spans="1:15" ht="15.75" customHeight="1">
      <c r="A2" s="10" t="s">
        <v>388</v>
      </c>
      <c r="B2" s="10" t="s">
        <v>170</v>
      </c>
      <c r="C2" s="3">
        <v>0.5625</v>
      </c>
      <c r="D2" s="8">
        <v>245</v>
      </c>
      <c r="E2" s="10" t="s">
        <v>389</v>
      </c>
      <c r="F2" s="10" t="s">
        <v>390</v>
      </c>
      <c r="G2" s="10" t="s">
        <v>391</v>
      </c>
      <c r="H2" s="13" t="s">
        <v>444</v>
      </c>
      <c r="I2" s="10" t="s">
        <v>54</v>
      </c>
      <c r="J2" s="10" t="s">
        <v>15</v>
      </c>
      <c r="K2" s="10">
        <v>125</v>
      </c>
      <c r="L2" s="10">
        <v>50</v>
      </c>
      <c r="M2" s="23">
        <f>K2/200</f>
        <v>0.625</v>
      </c>
      <c r="N2" s="27">
        <v>2</v>
      </c>
      <c r="O2" s="26">
        <v>10</v>
      </c>
    </row>
    <row r="3" spans="1:15" ht="15.75" customHeight="1">
      <c r="A3" s="10" t="s">
        <v>388</v>
      </c>
      <c r="B3" s="10" t="s">
        <v>170</v>
      </c>
      <c r="C3" s="3">
        <v>0.5673611111111111</v>
      </c>
      <c r="D3" s="8">
        <v>246</v>
      </c>
      <c r="E3" s="10" t="s">
        <v>389</v>
      </c>
      <c r="F3" s="10" t="s">
        <v>390</v>
      </c>
      <c r="G3" s="10" t="s">
        <v>95</v>
      </c>
      <c r="H3" s="10" t="s">
        <v>392</v>
      </c>
      <c r="I3" s="10" t="s">
        <v>38</v>
      </c>
      <c r="J3" s="10" t="s">
        <v>15</v>
      </c>
      <c r="K3" s="10">
        <v>134</v>
      </c>
      <c r="L3" s="10">
        <v>55</v>
      </c>
      <c r="M3" s="23">
        <f>K3/200</f>
        <v>0.67</v>
      </c>
      <c r="N3" s="27">
        <v>1</v>
      </c>
      <c r="O3" s="26">
        <v>7</v>
      </c>
    </row>
    <row r="4" spans="1:15" ht="15.75" customHeight="1">
      <c r="A4" s="10" t="s">
        <v>388</v>
      </c>
      <c r="B4" s="10" t="s">
        <v>170</v>
      </c>
      <c r="C4" s="3">
        <v>0.5715277777777777</v>
      </c>
      <c r="D4" s="8">
        <v>247</v>
      </c>
      <c r="E4" s="10" t="s">
        <v>389</v>
      </c>
      <c r="F4" s="10" t="s">
        <v>393</v>
      </c>
      <c r="G4" s="10" t="s">
        <v>394</v>
      </c>
      <c r="H4" s="10" t="s">
        <v>395</v>
      </c>
      <c r="I4" s="10" t="s">
        <v>45</v>
      </c>
      <c r="J4" s="10" t="s">
        <v>15</v>
      </c>
      <c r="K4" s="10">
        <v>126</v>
      </c>
      <c r="L4" s="10">
        <v>51</v>
      </c>
      <c r="M4" s="23">
        <f>K4/210</f>
        <v>0.6</v>
      </c>
      <c r="N4" s="27">
        <v>3</v>
      </c>
      <c r="O4" s="26">
        <v>11</v>
      </c>
    </row>
    <row r="5" spans="1:15" ht="15.75" customHeight="1">
      <c r="A5" s="10"/>
      <c r="B5" s="10"/>
      <c r="C5" s="3"/>
      <c r="D5" s="8"/>
      <c r="E5" s="10"/>
      <c r="F5" s="10"/>
      <c r="G5" s="10"/>
      <c r="H5" s="10"/>
      <c r="I5" s="10"/>
      <c r="J5" s="10"/>
      <c r="K5" s="10"/>
      <c r="L5" s="10"/>
      <c r="M5" s="23"/>
      <c r="O5" s="26"/>
    </row>
    <row r="6" spans="1:15" ht="15.75" customHeight="1">
      <c r="A6" s="10" t="s">
        <v>388</v>
      </c>
      <c r="B6" s="10" t="s">
        <v>170</v>
      </c>
      <c r="C6" s="3">
        <v>0.5763888888888888</v>
      </c>
      <c r="D6" s="8">
        <v>248</v>
      </c>
      <c r="E6" s="10" t="s">
        <v>396</v>
      </c>
      <c r="F6" s="10" t="s">
        <v>397</v>
      </c>
      <c r="G6" s="10" t="s">
        <v>398</v>
      </c>
      <c r="H6" s="10" t="s">
        <v>399</v>
      </c>
      <c r="I6" s="10" t="s">
        <v>45</v>
      </c>
      <c r="J6" s="10" t="s">
        <v>15</v>
      </c>
      <c r="K6" s="10">
        <v>180.5</v>
      </c>
      <c r="L6" s="10">
        <v>59</v>
      </c>
      <c r="M6" s="23">
        <f>K6/250</f>
        <v>0.722</v>
      </c>
      <c r="N6" s="27">
        <v>1</v>
      </c>
      <c r="O6" s="26">
        <v>4</v>
      </c>
    </row>
    <row r="7" spans="1:15" ht="15.75" customHeight="1">
      <c r="A7" s="10" t="s">
        <v>388</v>
      </c>
      <c r="B7" s="10" t="s">
        <v>170</v>
      </c>
      <c r="C7" s="3">
        <v>0.5805555555555556</v>
      </c>
      <c r="D7" s="8">
        <v>249</v>
      </c>
      <c r="E7" s="10" t="s">
        <v>396</v>
      </c>
      <c r="F7" s="10" t="s">
        <v>380</v>
      </c>
      <c r="G7" s="10" t="s">
        <v>400</v>
      </c>
      <c r="H7" s="10" t="s">
        <v>401</v>
      </c>
      <c r="I7" s="10" t="s">
        <v>38</v>
      </c>
      <c r="J7" s="10" t="s">
        <v>15</v>
      </c>
      <c r="K7" s="10">
        <v>180</v>
      </c>
      <c r="L7" s="10">
        <v>58</v>
      </c>
      <c r="M7" s="23">
        <f aca="true" t="shared" si="0" ref="M7:M12">K7/250</f>
        <v>0.72</v>
      </c>
      <c r="N7" s="27">
        <v>2</v>
      </c>
      <c r="O7" s="26">
        <v>5</v>
      </c>
    </row>
    <row r="8" spans="1:15" ht="15.75" customHeight="1">
      <c r="A8" s="10" t="s">
        <v>388</v>
      </c>
      <c r="B8" s="10" t="s">
        <v>170</v>
      </c>
      <c r="C8" s="3">
        <v>0.5854166666666667</v>
      </c>
      <c r="D8" s="8">
        <v>250</v>
      </c>
      <c r="E8" s="10" t="s">
        <v>396</v>
      </c>
      <c r="F8" s="10" t="s">
        <v>132</v>
      </c>
      <c r="G8" s="13" t="s">
        <v>443</v>
      </c>
      <c r="H8" s="10" t="s">
        <v>402</v>
      </c>
      <c r="I8" s="10" t="s">
        <v>54</v>
      </c>
      <c r="J8" s="10" t="s">
        <v>15</v>
      </c>
      <c r="K8" s="10">
        <v>167</v>
      </c>
      <c r="L8" s="10">
        <v>54</v>
      </c>
      <c r="M8" s="23">
        <f t="shared" si="0"/>
        <v>0.668</v>
      </c>
      <c r="N8" s="27">
        <v>3</v>
      </c>
      <c r="O8" s="26">
        <v>8</v>
      </c>
    </row>
    <row r="9" spans="1:15" ht="15.75" customHeight="1">
      <c r="A9" s="10"/>
      <c r="B9" s="10"/>
      <c r="C9" s="3"/>
      <c r="D9" s="8"/>
      <c r="E9" s="10"/>
      <c r="F9" s="10"/>
      <c r="G9" s="13"/>
      <c r="H9" s="10"/>
      <c r="I9" s="10"/>
      <c r="J9" s="10"/>
      <c r="K9" s="10"/>
      <c r="L9" s="10"/>
      <c r="M9" s="23"/>
      <c r="O9" s="26"/>
    </row>
    <row r="10" spans="1:15" ht="15.75" customHeight="1">
      <c r="A10" s="10" t="s">
        <v>388</v>
      </c>
      <c r="B10" s="10" t="s">
        <v>170</v>
      </c>
      <c r="C10" s="3">
        <v>0.5895833333333333</v>
      </c>
      <c r="D10" s="8">
        <v>251</v>
      </c>
      <c r="E10" s="10" t="s">
        <v>403</v>
      </c>
      <c r="F10" s="10" t="s">
        <v>404</v>
      </c>
      <c r="G10" s="10" t="s">
        <v>405</v>
      </c>
      <c r="H10" s="10" t="s">
        <v>406</v>
      </c>
      <c r="I10" s="10" t="s">
        <v>24</v>
      </c>
      <c r="J10" s="10" t="s">
        <v>79</v>
      </c>
      <c r="K10" s="10" t="s">
        <v>429</v>
      </c>
      <c r="L10" s="10" t="s">
        <v>429</v>
      </c>
      <c r="M10" s="23" t="s">
        <v>429</v>
      </c>
      <c r="O10" s="26"/>
    </row>
    <row r="11" spans="1:15" ht="15.75" customHeight="1">
      <c r="A11" s="10" t="s">
        <v>388</v>
      </c>
      <c r="B11" s="10" t="s">
        <v>170</v>
      </c>
      <c r="C11" s="3">
        <v>0.5986111111111111</v>
      </c>
      <c r="D11" s="8">
        <v>253</v>
      </c>
      <c r="E11" s="10" t="s">
        <v>403</v>
      </c>
      <c r="F11" s="10" t="s">
        <v>407</v>
      </c>
      <c r="G11" s="10" t="s">
        <v>408</v>
      </c>
      <c r="H11" s="10" t="s">
        <v>409</v>
      </c>
      <c r="I11" s="10" t="s">
        <v>45</v>
      </c>
      <c r="J11" s="10" t="s">
        <v>15</v>
      </c>
      <c r="K11" s="10">
        <v>183.5</v>
      </c>
      <c r="L11" s="10">
        <v>59</v>
      </c>
      <c r="M11" s="23">
        <f t="shared" si="0"/>
        <v>0.734</v>
      </c>
      <c r="N11" s="27">
        <v>1</v>
      </c>
      <c r="O11" s="26">
        <v>1</v>
      </c>
    </row>
    <row r="12" spans="1:15" ht="15.75" customHeight="1">
      <c r="A12" s="10" t="s">
        <v>388</v>
      </c>
      <c r="B12" s="10" t="s">
        <v>170</v>
      </c>
      <c r="C12" s="3">
        <v>0.6034722222222222</v>
      </c>
      <c r="D12" s="8">
        <v>254</v>
      </c>
      <c r="E12" s="10" t="s">
        <v>403</v>
      </c>
      <c r="F12" s="10" t="s">
        <v>410</v>
      </c>
      <c r="G12" s="10" t="s">
        <v>411</v>
      </c>
      <c r="H12" s="10" t="s">
        <v>412</v>
      </c>
      <c r="I12" s="10" t="s">
        <v>38</v>
      </c>
      <c r="J12" s="10" t="s">
        <v>15</v>
      </c>
      <c r="K12" s="10">
        <v>172.5</v>
      </c>
      <c r="L12" s="10">
        <v>56</v>
      </c>
      <c r="M12" s="23">
        <f t="shared" si="0"/>
        <v>0.69</v>
      </c>
      <c r="N12" s="27">
        <v>2</v>
      </c>
      <c r="O12" s="26">
        <v>6</v>
      </c>
    </row>
    <row r="13" spans="1:15" ht="15.75" customHeight="1">
      <c r="A13" s="10"/>
      <c r="B13" s="10"/>
      <c r="C13" s="3"/>
      <c r="D13" s="8"/>
      <c r="E13" s="10"/>
      <c r="F13" s="10"/>
      <c r="G13" s="10"/>
      <c r="H13" s="10"/>
      <c r="I13" s="10"/>
      <c r="J13" s="10"/>
      <c r="K13" s="10"/>
      <c r="L13" s="10"/>
      <c r="M13" s="23"/>
      <c r="O13" s="26"/>
    </row>
    <row r="14" spans="1:15" ht="15.75" customHeight="1">
      <c r="A14" s="10" t="s">
        <v>388</v>
      </c>
      <c r="B14" s="10" t="s">
        <v>170</v>
      </c>
      <c r="C14" s="3">
        <v>0.6076388888888888</v>
      </c>
      <c r="D14" s="8">
        <v>255</v>
      </c>
      <c r="E14" s="10" t="s">
        <v>413</v>
      </c>
      <c r="F14" s="10" t="s">
        <v>393</v>
      </c>
      <c r="G14" s="10" t="s">
        <v>36</v>
      </c>
      <c r="H14" s="10" t="s">
        <v>414</v>
      </c>
      <c r="I14" s="10" t="s">
        <v>38</v>
      </c>
      <c r="J14" s="10" t="s">
        <v>15</v>
      </c>
      <c r="K14" s="10">
        <v>174</v>
      </c>
      <c r="L14" s="10">
        <v>59</v>
      </c>
      <c r="M14" s="23">
        <f>K14/240</f>
        <v>0.725</v>
      </c>
      <c r="N14" s="27" t="s">
        <v>456</v>
      </c>
      <c r="O14" s="26">
        <v>2</v>
      </c>
    </row>
    <row r="15" spans="1:15" ht="15.75" customHeight="1">
      <c r="A15" s="10" t="s">
        <v>388</v>
      </c>
      <c r="B15" s="10" t="s">
        <v>170</v>
      </c>
      <c r="C15" s="3">
        <v>0.6125</v>
      </c>
      <c r="D15" s="8">
        <v>256</v>
      </c>
      <c r="E15" s="10" t="s">
        <v>413</v>
      </c>
      <c r="F15" s="10" t="s">
        <v>256</v>
      </c>
      <c r="G15" s="10" t="s">
        <v>415</v>
      </c>
      <c r="H15" s="10" t="s">
        <v>416</v>
      </c>
      <c r="I15" s="10" t="s">
        <v>45</v>
      </c>
      <c r="J15" s="10" t="s">
        <v>15</v>
      </c>
      <c r="K15" s="10">
        <v>159.5</v>
      </c>
      <c r="L15" s="10">
        <v>52</v>
      </c>
      <c r="M15" s="23">
        <f>K15/240</f>
        <v>0.6645833333333333</v>
      </c>
      <c r="N15" s="27">
        <v>4</v>
      </c>
      <c r="O15" s="26">
        <v>9</v>
      </c>
    </row>
    <row r="16" spans="1:15" ht="15.75" customHeight="1">
      <c r="A16" s="10" t="s">
        <v>388</v>
      </c>
      <c r="B16" s="10" t="s">
        <v>170</v>
      </c>
      <c r="C16" s="3">
        <v>0.6166666666666667</v>
      </c>
      <c r="D16" s="8">
        <v>257</v>
      </c>
      <c r="E16" s="10" t="s">
        <v>413</v>
      </c>
      <c r="F16" s="10" t="s">
        <v>60</v>
      </c>
      <c r="G16" s="10" t="s">
        <v>417</v>
      </c>
      <c r="H16" s="10" t="s">
        <v>418</v>
      </c>
      <c r="I16" s="10" t="s">
        <v>71</v>
      </c>
      <c r="J16" s="10" t="s">
        <v>79</v>
      </c>
      <c r="K16" s="10">
        <v>168.5</v>
      </c>
      <c r="L16" s="10">
        <v>58</v>
      </c>
      <c r="M16" s="23">
        <f>K16/240</f>
        <v>0.7020833333333333</v>
      </c>
      <c r="N16" s="27">
        <v>3</v>
      </c>
      <c r="O16" s="26"/>
    </row>
    <row r="17" spans="1:15" ht="15.75" customHeight="1">
      <c r="A17" s="10" t="s">
        <v>388</v>
      </c>
      <c r="B17" s="10" t="s">
        <v>170</v>
      </c>
      <c r="C17" s="3">
        <v>0.6215277777777778</v>
      </c>
      <c r="D17" s="8">
        <v>258</v>
      </c>
      <c r="E17" s="10" t="s">
        <v>413</v>
      </c>
      <c r="F17" s="10" t="s">
        <v>419</v>
      </c>
      <c r="G17" s="10" t="s">
        <v>119</v>
      </c>
      <c r="H17" s="10" t="s">
        <v>420</v>
      </c>
      <c r="I17" s="10" t="s">
        <v>54</v>
      </c>
      <c r="J17" s="10" t="s">
        <v>15</v>
      </c>
      <c r="K17" s="10">
        <v>174</v>
      </c>
      <c r="L17" s="10">
        <v>59</v>
      </c>
      <c r="M17" s="23">
        <f>K17/240</f>
        <v>0.725</v>
      </c>
      <c r="N17" s="27" t="s">
        <v>456</v>
      </c>
      <c r="O17" s="26">
        <v>2</v>
      </c>
    </row>
    <row r="18" spans="1:15" ht="15.75" customHeight="1">
      <c r="A18" s="10"/>
      <c r="B18" s="10"/>
      <c r="C18" s="3"/>
      <c r="D18" s="8"/>
      <c r="E18" s="10"/>
      <c r="F18" s="10"/>
      <c r="G18" s="10"/>
      <c r="H18" s="10"/>
      <c r="I18" s="10"/>
      <c r="J18" s="10"/>
      <c r="K18" s="10"/>
      <c r="L18" s="10"/>
      <c r="M18" s="23"/>
      <c r="N18" s="26"/>
      <c r="O18" s="10"/>
    </row>
    <row r="19" spans="1:15" ht="15.75" customHeight="1">
      <c r="A19" s="10" t="s">
        <v>421</v>
      </c>
      <c r="B19" s="10" t="s">
        <v>170</v>
      </c>
      <c r="C19" s="3">
        <v>0.4673611111111111</v>
      </c>
      <c r="D19" s="8">
        <v>179</v>
      </c>
      <c r="E19" s="10" t="s">
        <v>171</v>
      </c>
      <c r="F19" s="10" t="s">
        <v>380</v>
      </c>
      <c r="G19" s="10" t="s">
        <v>400</v>
      </c>
      <c r="H19" s="10" t="s">
        <v>422</v>
      </c>
      <c r="I19" s="10" t="s">
        <v>38</v>
      </c>
      <c r="J19" s="10" t="s">
        <v>79</v>
      </c>
      <c r="K19" s="10">
        <v>211.5</v>
      </c>
      <c r="L19" s="10">
        <v>58</v>
      </c>
      <c r="M19" s="23">
        <f>K19/290</f>
        <v>0.7293103448275862</v>
      </c>
      <c r="N19" s="26">
        <v>1</v>
      </c>
      <c r="O19" s="10"/>
    </row>
    <row r="20" spans="1:15" ht="15.75" customHeight="1">
      <c r="A20" s="10" t="s">
        <v>421</v>
      </c>
      <c r="B20" s="119" t="s">
        <v>170</v>
      </c>
      <c r="C20" s="3">
        <v>0.5375</v>
      </c>
      <c r="D20" s="8">
        <v>320</v>
      </c>
      <c r="E20" s="10" t="s">
        <v>366</v>
      </c>
      <c r="F20" s="10" t="s">
        <v>256</v>
      </c>
      <c r="G20" s="10" t="s">
        <v>415</v>
      </c>
      <c r="H20" s="10" t="s">
        <v>416</v>
      </c>
      <c r="I20" s="10" t="s">
        <v>45</v>
      </c>
      <c r="J20" s="10" t="s">
        <v>79</v>
      </c>
      <c r="K20" s="10">
        <v>193.5</v>
      </c>
      <c r="L20" s="10">
        <v>55</v>
      </c>
      <c r="M20" s="23">
        <f>K20/290</f>
        <v>0.6672413793103448</v>
      </c>
      <c r="N20" s="26">
        <v>2</v>
      </c>
      <c r="O20" s="10"/>
    </row>
    <row r="21" spans="14:15" ht="15.75" customHeight="1">
      <c r="N21" s="26"/>
      <c r="O21" s="10"/>
    </row>
    <row r="22" spans="1:15" ht="15.75" customHeight="1" thickBot="1">
      <c r="A22" s="121" t="s">
        <v>423</v>
      </c>
      <c r="B22" s="121" t="s">
        <v>127</v>
      </c>
      <c r="C22" s="39">
        <v>0.5694444444444444</v>
      </c>
      <c r="D22" s="108">
        <v>327</v>
      </c>
      <c r="E22" s="121" t="s">
        <v>366</v>
      </c>
      <c r="F22" s="121" t="s">
        <v>404</v>
      </c>
      <c r="G22" s="121" t="s">
        <v>405</v>
      </c>
      <c r="H22" s="121" t="s">
        <v>406</v>
      </c>
      <c r="I22" s="121" t="s">
        <v>24</v>
      </c>
      <c r="J22" s="121" t="s">
        <v>79</v>
      </c>
      <c r="K22" s="121" t="s">
        <v>429</v>
      </c>
      <c r="L22" s="121" t="s">
        <v>429</v>
      </c>
      <c r="M22" s="40" t="s">
        <v>429</v>
      </c>
      <c r="N22" s="41"/>
      <c r="O22" s="121"/>
    </row>
    <row r="23" spans="1:15" ht="15.75" customHeight="1">
      <c r="A23" s="122" t="s">
        <v>423</v>
      </c>
      <c r="B23" s="123" t="s">
        <v>127</v>
      </c>
      <c r="C23" s="32">
        <v>0.5423611111111111</v>
      </c>
      <c r="D23" s="85">
        <v>321</v>
      </c>
      <c r="E23" s="123" t="s">
        <v>366</v>
      </c>
      <c r="F23" s="123" t="s">
        <v>380</v>
      </c>
      <c r="G23" s="123" t="s">
        <v>400</v>
      </c>
      <c r="H23" s="123" t="s">
        <v>401</v>
      </c>
      <c r="I23" s="123" t="s">
        <v>38</v>
      </c>
      <c r="J23" s="123" t="s">
        <v>15</v>
      </c>
      <c r="K23" s="123">
        <v>93.5</v>
      </c>
      <c r="L23" s="123"/>
      <c r="M23" s="33">
        <f aca="true" t="shared" si="1" ref="M23:M29">K23/110</f>
        <v>0.85</v>
      </c>
      <c r="N23" s="113">
        <v>1</v>
      </c>
      <c r="O23" s="127">
        <v>7</v>
      </c>
    </row>
    <row r="24" spans="1:15" ht="15.75" customHeight="1">
      <c r="A24" s="124" t="s">
        <v>423</v>
      </c>
      <c r="B24" s="10" t="s">
        <v>127</v>
      </c>
      <c r="C24" s="3">
        <v>0.5604166666666667</v>
      </c>
      <c r="D24" s="8">
        <v>325</v>
      </c>
      <c r="E24" s="10" t="s">
        <v>366</v>
      </c>
      <c r="F24" s="10" t="s">
        <v>410</v>
      </c>
      <c r="G24" s="10" t="s">
        <v>411</v>
      </c>
      <c r="H24" s="10" t="s">
        <v>412</v>
      </c>
      <c r="I24" s="10" t="s">
        <v>38</v>
      </c>
      <c r="J24" s="10" t="s">
        <v>15</v>
      </c>
      <c r="K24" s="10">
        <v>90.5</v>
      </c>
      <c r="L24" s="10"/>
      <c r="M24" s="23">
        <f t="shared" si="1"/>
        <v>0.8227272727272728</v>
      </c>
      <c r="N24" s="114">
        <v>2</v>
      </c>
      <c r="O24" s="128"/>
    </row>
    <row r="25" spans="1:15" ht="15.75" customHeight="1">
      <c r="A25" s="124" t="s">
        <v>423</v>
      </c>
      <c r="B25" s="10" t="s">
        <v>127</v>
      </c>
      <c r="C25" s="3">
        <v>0.5743055555555555</v>
      </c>
      <c r="D25" s="8">
        <v>328</v>
      </c>
      <c r="E25" s="10" t="s">
        <v>366</v>
      </c>
      <c r="F25" s="10" t="s">
        <v>393</v>
      </c>
      <c r="G25" s="10" t="s">
        <v>36</v>
      </c>
      <c r="H25" s="10" t="s">
        <v>414</v>
      </c>
      <c r="I25" s="10" t="s">
        <v>38</v>
      </c>
      <c r="J25" s="10" t="s">
        <v>15</v>
      </c>
      <c r="K25" s="10">
        <v>86</v>
      </c>
      <c r="L25" s="10"/>
      <c r="M25" s="23">
        <f t="shared" si="1"/>
        <v>0.7818181818181819</v>
      </c>
      <c r="N25" s="114">
        <v>4</v>
      </c>
      <c r="O25" s="69"/>
    </row>
    <row r="26" spans="1:15" ht="15.75" customHeight="1" thickBot="1">
      <c r="A26" s="125" t="s">
        <v>423</v>
      </c>
      <c r="B26" s="126" t="s">
        <v>127</v>
      </c>
      <c r="C26" s="34">
        <v>0.5513888888888889</v>
      </c>
      <c r="D26" s="92">
        <v>323</v>
      </c>
      <c r="E26" s="126" t="s">
        <v>366</v>
      </c>
      <c r="F26" s="126" t="s">
        <v>390</v>
      </c>
      <c r="G26" s="126" t="s">
        <v>95</v>
      </c>
      <c r="H26" s="126" t="s">
        <v>392</v>
      </c>
      <c r="I26" s="126" t="s">
        <v>38</v>
      </c>
      <c r="J26" s="126" t="s">
        <v>15</v>
      </c>
      <c r="K26" s="126">
        <v>72.5</v>
      </c>
      <c r="L26" s="126"/>
      <c r="M26" s="35">
        <f t="shared" si="1"/>
        <v>0.6590909090909091</v>
      </c>
      <c r="N26" s="115">
        <v>7</v>
      </c>
      <c r="O26" s="103">
        <v>1</v>
      </c>
    </row>
    <row r="27" spans="1:15" ht="15.75" customHeight="1">
      <c r="A27" s="122" t="s">
        <v>423</v>
      </c>
      <c r="B27" s="123" t="s">
        <v>127</v>
      </c>
      <c r="C27" s="32">
        <v>0.5555555555555556</v>
      </c>
      <c r="D27" s="85">
        <v>324</v>
      </c>
      <c r="E27" s="123" t="s">
        <v>366</v>
      </c>
      <c r="F27" s="123" t="s">
        <v>424</v>
      </c>
      <c r="G27" s="123" t="s">
        <v>398</v>
      </c>
      <c r="H27" s="123" t="s">
        <v>399</v>
      </c>
      <c r="I27" s="123" t="s">
        <v>45</v>
      </c>
      <c r="J27" s="123" t="s">
        <v>15</v>
      </c>
      <c r="K27" s="123">
        <v>89.5</v>
      </c>
      <c r="L27" s="123"/>
      <c r="M27" s="33">
        <f t="shared" si="1"/>
        <v>0.8136363636363636</v>
      </c>
      <c r="N27" s="113">
        <v>3</v>
      </c>
      <c r="O27" s="127">
        <v>14</v>
      </c>
    </row>
    <row r="28" spans="1:15" ht="15.75" customHeight="1">
      <c r="A28" s="124" t="s">
        <v>423</v>
      </c>
      <c r="B28" s="10" t="s">
        <v>127</v>
      </c>
      <c r="C28" s="3">
        <v>0.5645833333333333</v>
      </c>
      <c r="D28" s="8">
        <v>326</v>
      </c>
      <c r="E28" s="10" t="s">
        <v>366</v>
      </c>
      <c r="F28" s="10" t="s">
        <v>407</v>
      </c>
      <c r="G28" s="10" t="s">
        <v>408</v>
      </c>
      <c r="H28" s="10" t="s">
        <v>409</v>
      </c>
      <c r="I28" s="10" t="s">
        <v>45</v>
      </c>
      <c r="J28" s="10" t="s">
        <v>15</v>
      </c>
      <c r="K28" s="10">
        <v>80</v>
      </c>
      <c r="L28" s="10"/>
      <c r="M28" s="23">
        <f t="shared" si="1"/>
        <v>0.7272727272727273</v>
      </c>
      <c r="N28" s="114">
        <v>5</v>
      </c>
      <c r="O28" s="128"/>
    </row>
    <row r="29" spans="1:15" ht="15.75" customHeight="1" thickBot="1">
      <c r="A29" s="125" t="s">
        <v>423</v>
      </c>
      <c r="B29" s="126" t="s">
        <v>127</v>
      </c>
      <c r="C29" s="34">
        <v>0.5465277777777777</v>
      </c>
      <c r="D29" s="92">
        <v>322</v>
      </c>
      <c r="E29" s="126" t="s">
        <v>366</v>
      </c>
      <c r="F29" s="126" t="s">
        <v>393</v>
      </c>
      <c r="G29" s="126" t="s">
        <v>394</v>
      </c>
      <c r="H29" s="126" t="s">
        <v>395</v>
      </c>
      <c r="I29" s="126" t="s">
        <v>45</v>
      </c>
      <c r="J29" s="126" t="s">
        <v>15</v>
      </c>
      <c r="K29" s="126">
        <v>79</v>
      </c>
      <c r="L29" s="126"/>
      <c r="M29" s="35">
        <f t="shared" si="1"/>
        <v>0.7181818181818181</v>
      </c>
      <c r="N29" s="115">
        <v>6</v>
      </c>
      <c r="O29" s="103">
        <v>2</v>
      </c>
    </row>
    <row r="62" ht="27.75" customHeight="1"/>
    <row r="63" ht="31.5" customHeight="1"/>
    <row r="64" ht="24.75" customHeight="1"/>
  </sheetData>
  <sheetProtection/>
  <printOptions horizontalCentered="1" verticalCentered="1"/>
  <pageMargins left="0.7480314960629921" right="0.7480314960629921" top="0.56" bottom="0.77" header="0.24" footer="0.5118110236220472"/>
  <pageSetup fitToHeight="0" fitToWidth="1" orientation="landscape" paperSize="9" scale="80" r:id="rId1"/>
  <headerFooter>
    <oddHeader>&amp;LAREA 4 SUMMER SHOW&amp;C&amp;"Arial,Bold"&amp;14JUNIORS&amp;R&amp;20TIME = &amp;T&amp;10 EPWORTH 12 JULY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P5" sqref="P5"/>
    </sheetView>
  </sheetViews>
  <sheetFormatPr defaultColWidth="9.140625" defaultRowHeight="12.75"/>
  <cols>
    <col min="2" max="2" width="5.8515625" style="0" bestFit="1" customWidth="1"/>
    <col min="4" max="4" width="4.00390625" style="0" bestFit="1" customWidth="1"/>
    <col min="5" max="5" width="4.57421875" style="0" bestFit="1" customWidth="1"/>
    <col min="6" max="6" width="14.00390625" style="0" customWidth="1"/>
    <col min="7" max="7" width="26.57421875" style="0" customWidth="1"/>
    <col min="8" max="8" width="32.7109375" style="0" customWidth="1"/>
    <col min="9" max="9" width="16.8515625" style="0" customWidth="1"/>
    <col min="10" max="10" width="5.57421875" style="0" bestFit="1" customWidth="1"/>
    <col min="11" max="11" width="6.421875" style="0" bestFit="1" customWidth="1"/>
    <col min="12" max="12" width="4.140625" style="0" bestFit="1" customWidth="1"/>
    <col min="14" max="14" width="9.421875" style="81" customWidth="1"/>
  </cols>
  <sheetData>
    <row r="1" spans="1:15" ht="13.5" thickBot="1">
      <c r="A1" s="131" t="s">
        <v>365</v>
      </c>
      <c r="B1" s="131" t="s">
        <v>0</v>
      </c>
      <c r="C1" s="131" t="s">
        <v>1</v>
      </c>
      <c r="D1" s="131" t="s">
        <v>2</v>
      </c>
      <c r="E1" s="131" t="s">
        <v>3</v>
      </c>
      <c r="F1" s="131" t="s">
        <v>4</v>
      </c>
      <c r="G1" s="131" t="s">
        <v>5</v>
      </c>
      <c r="H1" s="131" t="s">
        <v>6</v>
      </c>
      <c r="I1" s="131" t="s">
        <v>7</v>
      </c>
      <c r="J1" s="131" t="s">
        <v>8</v>
      </c>
      <c r="K1" s="75" t="s">
        <v>213</v>
      </c>
      <c r="L1" s="131" t="s">
        <v>445</v>
      </c>
      <c r="M1" s="132" t="s">
        <v>214</v>
      </c>
      <c r="N1" s="133" t="s">
        <v>215</v>
      </c>
      <c r="O1" s="145" t="s">
        <v>215</v>
      </c>
    </row>
    <row r="2" spans="1:15" ht="12.75">
      <c r="A2" s="122" t="s">
        <v>388</v>
      </c>
      <c r="B2" s="123" t="s">
        <v>170</v>
      </c>
      <c r="C2" s="32">
        <v>0.6215277777777778</v>
      </c>
      <c r="D2" s="85">
        <v>258</v>
      </c>
      <c r="E2" s="123" t="s">
        <v>413</v>
      </c>
      <c r="F2" s="123" t="s">
        <v>419</v>
      </c>
      <c r="G2" s="123" t="s">
        <v>119</v>
      </c>
      <c r="H2" s="123" t="s">
        <v>420</v>
      </c>
      <c r="I2" s="123" t="s">
        <v>54</v>
      </c>
      <c r="J2" s="123" t="s">
        <v>15</v>
      </c>
      <c r="K2" s="123">
        <v>174</v>
      </c>
      <c r="L2" s="123">
        <v>59</v>
      </c>
      <c r="M2" s="33">
        <f>K2/240</f>
        <v>0.725</v>
      </c>
      <c r="N2" s="113">
        <v>2</v>
      </c>
      <c r="O2" s="112">
        <v>20</v>
      </c>
    </row>
    <row r="3" spans="1:15" ht="12.75">
      <c r="A3" s="124" t="s">
        <v>388</v>
      </c>
      <c r="B3" s="10" t="s">
        <v>170</v>
      </c>
      <c r="C3" s="3">
        <v>0.5854166666666667</v>
      </c>
      <c r="D3" s="8">
        <v>250</v>
      </c>
      <c r="E3" s="10" t="s">
        <v>396</v>
      </c>
      <c r="F3" s="10" t="s">
        <v>132</v>
      </c>
      <c r="G3" s="13" t="s">
        <v>443</v>
      </c>
      <c r="H3" s="10" t="s">
        <v>402</v>
      </c>
      <c r="I3" s="10" t="s">
        <v>54</v>
      </c>
      <c r="J3" s="10" t="s">
        <v>15</v>
      </c>
      <c r="K3" s="10">
        <v>167</v>
      </c>
      <c r="L3" s="10">
        <v>54</v>
      </c>
      <c r="M3" s="23">
        <f>K3/250</f>
        <v>0.668</v>
      </c>
      <c r="N3" s="114">
        <v>8</v>
      </c>
      <c r="O3" s="69"/>
    </row>
    <row r="4" spans="1:15" ht="13.5" thickBot="1">
      <c r="A4" s="125" t="s">
        <v>388</v>
      </c>
      <c r="B4" s="126" t="s">
        <v>170</v>
      </c>
      <c r="C4" s="34">
        <v>0.5625</v>
      </c>
      <c r="D4" s="92">
        <v>245</v>
      </c>
      <c r="E4" s="126" t="s">
        <v>389</v>
      </c>
      <c r="F4" s="126" t="s">
        <v>390</v>
      </c>
      <c r="G4" s="126" t="s">
        <v>391</v>
      </c>
      <c r="H4" s="36" t="s">
        <v>444</v>
      </c>
      <c r="I4" s="126" t="s">
        <v>54</v>
      </c>
      <c r="J4" s="126" t="s">
        <v>15</v>
      </c>
      <c r="K4" s="126">
        <v>125</v>
      </c>
      <c r="L4" s="126">
        <v>50</v>
      </c>
      <c r="M4" s="35">
        <f>K4/200</f>
        <v>0.625</v>
      </c>
      <c r="N4" s="115">
        <v>10</v>
      </c>
      <c r="O4" s="83">
        <v>3</v>
      </c>
    </row>
    <row r="5" spans="1:15" ht="12.75">
      <c r="A5" s="136" t="s">
        <v>388</v>
      </c>
      <c r="B5" s="113" t="s">
        <v>170</v>
      </c>
      <c r="C5" s="137">
        <v>0.6076388888888888</v>
      </c>
      <c r="D5" s="138">
        <v>255</v>
      </c>
      <c r="E5" s="113" t="s">
        <v>413</v>
      </c>
      <c r="F5" s="113" t="s">
        <v>393</v>
      </c>
      <c r="G5" s="113" t="s">
        <v>36</v>
      </c>
      <c r="H5" s="113" t="s">
        <v>414</v>
      </c>
      <c r="I5" s="113" t="s">
        <v>38</v>
      </c>
      <c r="J5" s="113" t="s">
        <v>15</v>
      </c>
      <c r="K5" s="113">
        <v>174</v>
      </c>
      <c r="L5" s="113">
        <v>59</v>
      </c>
      <c r="M5" s="33">
        <f>K5/240</f>
        <v>0.725</v>
      </c>
      <c r="N5" s="113">
        <v>2</v>
      </c>
      <c r="O5" s="139">
        <v>13</v>
      </c>
    </row>
    <row r="6" spans="1:15" ht="12.75">
      <c r="A6" s="140" t="s">
        <v>388</v>
      </c>
      <c r="B6" s="114" t="s">
        <v>170</v>
      </c>
      <c r="C6" s="134">
        <v>0.5805555555555556</v>
      </c>
      <c r="D6" s="135">
        <v>249</v>
      </c>
      <c r="E6" s="114" t="s">
        <v>396</v>
      </c>
      <c r="F6" s="114" t="s">
        <v>380</v>
      </c>
      <c r="G6" s="114" t="s">
        <v>400</v>
      </c>
      <c r="H6" s="114" t="s">
        <v>401</v>
      </c>
      <c r="I6" s="114" t="s">
        <v>38</v>
      </c>
      <c r="J6" s="114" t="s">
        <v>15</v>
      </c>
      <c r="K6" s="114">
        <v>180</v>
      </c>
      <c r="L6" s="114">
        <v>58</v>
      </c>
      <c r="M6" s="23">
        <f>K6/250</f>
        <v>0.72</v>
      </c>
      <c r="N6" s="114">
        <v>5</v>
      </c>
      <c r="O6" s="141"/>
    </row>
    <row r="7" spans="1:15" ht="12.75">
      <c r="A7" s="140" t="s">
        <v>388</v>
      </c>
      <c r="B7" s="114" t="s">
        <v>170</v>
      </c>
      <c r="C7" s="134">
        <v>0.6034722222222222</v>
      </c>
      <c r="D7" s="135">
        <v>254</v>
      </c>
      <c r="E7" s="114" t="s">
        <v>403</v>
      </c>
      <c r="F7" s="114" t="s">
        <v>410</v>
      </c>
      <c r="G7" s="114" t="s">
        <v>411</v>
      </c>
      <c r="H7" s="114" t="s">
        <v>412</v>
      </c>
      <c r="I7" s="114" t="s">
        <v>38</v>
      </c>
      <c r="J7" s="114" t="s">
        <v>15</v>
      </c>
      <c r="K7" s="114">
        <v>172.5</v>
      </c>
      <c r="L7" s="114">
        <v>56</v>
      </c>
      <c r="M7" s="23">
        <f>K7/250</f>
        <v>0.69</v>
      </c>
      <c r="N7" s="114">
        <v>6</v>
      </c>
      <c r="O7" s="141"/>
    </row>
    <row r="8" spans="1:15" ht="13.5" thickBot="1">
      <c r="A8" s="142" t="s">
        <v>388</v>
      </c>
      <c r="B8" s="115" t="s">
        <v>170</v>
      </c>
      <c r="C8" s="143">
        <v>0.5673611111111111</v>
      </c>
      <c r="D8" s="144">
        <v>246</v>
      </c>
      <c r="E8" s="115" t="s">
        <v>389</v>
      </c>
      <c r="F8" s="115" t="s">
        <v>390</v>
      </c>
      <c r="G8" s="115" t="s">
        <v>95</v>
      </c>
      <c r="H8" s="115" t="s">
        <v>392</v>
      </c>
      <c r="I8" s="115" t="s">
        <v>38</v>
      </c>
      <c r="J8" s="115" t="s">
        <v>15</v>
      </c>
      <c r="K8" s="115">
        <v>134</v>
      </c>
      <c r="L8" s="115">
        <v>55</v>
      </c>
      <c r="M8" s="35">
        <f>K8/200</f>
        <v>0.67</v>
      </c>
      <c r="N8" s="115">
        <v>7</v>
      </c>
      <c r="O8" s="83">
        <v>1</v>
      </c>
    </row>
    <row r="9" spans="1:15" ht="12.75">
      <c r="A9" s="122" t="s">
        <v>388</v>
      </c>
      <c r="B9" s="123" t="s">
        <v>170</v>
      </c>
      <c r="C9" s="32">
        <v>0.5986111111111111</v>
      </c>
      <c r="D9" s="85">
        <v>253</v>
      </c>
      <c r="E9" s="123" t="s">
        <v>403</v>
      </c>
      <c r="F9" s="123" t="s">
        <v>407</v>
      </c>
      <c r="G9" s="123" t="s">
        <v>408</v>
      </c>
      <c r="H9" s="123" t="s">
        <v>409</v>
      </c>
      <c r="I9" s="123" t="s">
        <v>45</v>
      </c>
      <c r="J9" s="123" t="s">
        <v>15</v>
      </c>
      <c r="K9" s="123">
        <v>183.5</v>
      </c>
      <c r="L9" s="123">
        <v>59</v>
      </c>
      <c r="M9" s="33">
        <f>K9/250</f>
        <v>0.734</v>
      </c>
      <c r="N9" s="113">
        <v>1</v>
      </c>
      <c r="O9" s="112">
        <v>14</v>
      </c>
    </row>
    <row r="10" spans="1:15" ht="12.75">
      <c r="A10" s="124" t="s">
        <v>388</v>
      </c>
      <c r="B10" s="10" t="s">
        <v>170</v>
      </c>
      <c r="C10" s="3">
        <v>0.5763888888888888</v>
      </c>
      <c r="D10" s="8">
        <v>248</v>
      </c>
      <c r="E10" s="10" t="s">
        <v>396</v>
      </c>
      <c r="F10" s="10" t="s">
        <v>397</v>
      </c>
      <c r="G10" s="10" t="s">
        <v>398</v>
      </c>
      <c r="H10" s="10" t="s">
        <v>399</v>
      </c>
      <c r="I10" s="10" t="s">
        <v>45</v>
      </c>
      <c r="J10" s="10" t="s">
        <v>15</v>
      </c>
      <c r="K10" s="10">
        <v>180.5</v>
      </c>
      <c r="L10" s="10">
        <v>59</v>
      </c>
      <c r="M10" s="23">
        <f>K10/250</f>
        <v>0.722</v>
      </c>
      <c r="N10" s="114">
        <v>4</v>
      </c>
      <c r="O10" s="69"/>
    </row>
    <row r="11" spans="1:15" ht="12.75">
      <c r="A11" s="124" t="s">
        <v>388</v>
      </c>
      <c r="B11" s="10" t="s">
        <v>170</v>
      </c>
      <c r="C11" s="3">
        <v>0.6125</v>
      </c>
      <c r="D11" s="8">
        <v>256</v>
      </c>
      <c r="E11" s="10" t="s">
        <v>413</v>
      </c>
      <c r="F11" s="10" t="s">
        <v>256</v>
      </c>
      <c r="G11" s="10" t="s">
        <v>415</v>
      </c>
      <c r="H11" s="10" t="s">
        <v>416</v>
      </c>
      <c r="I11" s="10" t="s">
        <v>45</v>
      </c>
      <c r="J11" s="10" t="s">
        <v>15</v>
      </c>
      <c r="K11" s="10">
        <v>159.5</v>
      </c>
      <c r="L11" s="10">
        <v>52</v>
      </c>
      <c r="M11" s="23">
        <f>K11/240</f>
        <v>0.6645833333333333</v>
      </c>
      <c r="N11" s="114">
        <v>9</v>
      </c>
      <c r="O11" s="69"/>
    </row>
    <row r="12" spans="1:15" ht="13.5" thickBot="1">
      <c r="A12" s="125" t="s">
        <v>388</v>
      </c>
      <c r="B12" s="126" t="s">
        <v>170</v>
      </c>
      <c r="C12" s="34">
        <v>0.5715277777777777</v>
      </c>
      <c r="D12" s="92">
        <v>247</v>
      </c>
      <c r="E12" s="126" t="s">
        <v>389</v>
      </c>
      <c r="F12" s="126" t="s">
        <v>393</v>
      </c>
      <c r="G12" s="126" t="s">
        <v>394</v>
      </c>
      <c r="H12" s="126" t="s">
        <v>395</v>
      </c>
      <c r="I12" s="126" t="s">
        <v>45</v>
      </c>
      <c r="J12" s="126" t="s">
        <v>15</v>
      </c>
      <c r="K12" s="126">
        <v>126</v>
      </c>
      <c r="L12" s="126">
        <v>51</v>
      </c>
      <c r="M12" s="35">
        <f>K12/210</f>
        <v>0.6</v>
      </c>
      <c r="N12" s="115">
        <v>11</v>
      </c>
      <c r="O12" s="83"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orientation="landscape" paperSize="9" scale="75" r:id="rId1"/>
  <headerFooter alignWithMargins="0">
    <oddHeader>&amp;L&amp;F&amp;C&amp;A&amp;REPWORTH 12TH JULY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my pc</cp:lastModifiedBy>
  <cp:lastPrinted>2015-07-12T16:12:55Z</cp:lastPrinted>
  <dcterms:created xsi:type="dcterms:W3CDTF">2015-07-08T13:09:39Z</dcterms:created>
  <dcterms:modified xsi:type="dcterms:W3CDTF">2015-07-13T10:51:45Z</dcterms:modified>
  <cp:category/>
  <cp:version/>
  <cp:contentType/>
  <cp:contentStatus/>
</cp:coreProperties>
</file>