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3275" windowHeight="7005" tabRatio="801"/>
  </bookViews>
  <sheets>
    <sheet name="SEN OPEN DR" sheetId="1" r:id="rId1"/>
    <sheet name="SOD TEAMS" sheetId="2" r:id="rId2"/>
    <sheet name="SEN PRELIM DR" sheetId="3" r:id="rId3"/>
    <sheet name="SPD TEAMS" sheetId="4" r:id="rId4"/>
    <sheet name="JUNIORS" sheetId="5" r:id="rId5"/>
    <sheet name="JUN-IND" sheetId="22" r:id="rId6"/>
    <sheet name="JUN TEAMS" sheetId="6" r:id="rId7"/>
    <sheet name="SEN RT" sheetId="7" r:id="rId8"/>
    <sheet name="SEN RT TEAMS" sheetId="8" r:id="rId9"/>
  </sheets>
  <definedNames>
    <definedName name="_xlnm.Print_Titles" localSheetId="6">'JUN TEAMS'!$1:$1</definedName>
    <definedName name="_xlnm.Print_Titles" localSheetId="4">JUNIORS!$1:$1</definedName>
    <definedName name="_xlnm.Print_Titles" localSheetId="0">'SEN OPEN DR'!$1:$1</definedName>
    <definedName name="_xlnm.Print_Titles" localSheetId="2">'SEN PRELIM DR'!$1:$1</definedName>
    <definedName name="_xlnm.Print_Titles" localSheetId="7">'SEN RT'!$1:$1</definedName>
    <definedName name="_xlnm.Print_Titles" localSheetId="8">'SEN RT TEAMS'!$1:$1</definedName>
    <definedName name="_xlnm.Print_Titles" localSheetId="1">'SOD TEAMS'!$1:$1</definedName>
    <definedName name="_xlnm.Print_Titles" localSheetId="3">'SPD TEAMS'!$1:$1</definedName>
  </definedNames>
  <calcPr calcId="125725"/>
</workbook>
</file>

<file path=xl/calcChain.xml><?xml version="1.0" encoding="utf-8"?>
<calcChain xmlns="http://schemas.openxmlformats.org/spreadsheetml/2006/main">
  <c r="K18" i="4"/>
  <c r="K20"/>
  <c r="K21"/>
  <c r="N6" i="3" l="1"/>
  <c r="N7"/>
  <c r="N8"/>
  <c r="N9"/>
  <c r="N10"/>
  <c r="N11"/>
  <c r="N12"/>
  <c r="N13"/>
  <c r="N14"/>
  <c r="N15"/>
  <c r="N16"/>
  <c r="N17"/>
  <c r="N18"/>
  <c r="N19"/>
  <c r="N20"/>
  <c r="N21"/>
  <c r="N22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4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69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47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25"/>
  <c r="M5"/>
  <c r="M6"/>
  <c r="M7"/>
  <c r="M8"/>
  <c r="M9"/>
  <c r="M10"/>
  <c r="M11"/>
  <c r="M12"/>
  <c r="M13"/>
  <c r="M14"/>
  <c r="M15"/>
  <c r="M16"/>
  <c r="M17"/>
  <c r="M18"/>
  <c r="M19"/>
  <c r="M20"/>
  <c r="M21"/>
  <c r="M22"/>
  <c r="M4"/>
  <c r="Q3"/>
  <c r="Q5"/>
  <c r="Q6"/>
  <c r="P6"/>
  <c r="P5"/>
  <c r="P4"/>
  <c r="P3"/>
  <c r="N5" l="1"/>
  <c r="M81" i="4"/>
  <c r="M77"/>
  <c r="M73"/>
  <c r="M69"/>
  <c r="M65"/>
  <c r="M61"/>
  <c r="M57"/>
  <c r="M53"/>
  <c r="M49"/>
  <c r="M45"/>
  <c r="M41"/>
  <c r="M37"/>
  <c r="M33"/>
  <c r="M25"/>
  <c r="M17"/>
  <c r="M13"/>
  <c r="M9"/>
  <c r="K33"/>
  <c r="K73"/>
  <c r="K53"/>
  <c r="K68"/>
  <c r="K36"/>
  <c r="K8"/>
  <c r="K77"/>
  <c r="K48"/>
  <c r="K80"/>
  <c r="K45"/>
  <c r="K65"/>
  <c r="K11"/>
  <c r="K29"/>
  <c r="K59"/>
  <c r="K54"/>
  <c r="K4"/>
  <c r="K38"/>
  <c r="K22"/>
  <c r="K14"/>
  <c r="K69"/>
  <c r="K70"/>
  <c r="K13"/>
  <c r="K35"/>
  <c r="K57"/>
  <c r="K61"/>
  <c r="K15"/>
  <c r="K32"/>
  <c r="K64"/>
  <c r="K79"/>
  <c r="K51"/>
  <c r="K24"/>
  <c r="K39"/>
  <c r="K76"/>
  <c r="K6"/>
  <c r="K42"/>
  <c r="K3"/>
  <c r="K27"/>
  <c r="K72"/>
  <c r="K9"/>
  <c r="K41"/>
  <c r="K56"/>
  <c r="K16"/>
  <c r="K5"/>
  <c r="K25"/>
  <c r="K44"/>
  <c r="K31"/>
  <c r="K60"/>
  <c r="K10"/>
  <c r="K66"/>
  <c r="K78"/>
  <c r="K62"/>
  <c r="K75"/>
  <c r="K46"/>
  <c r="K50"/>
  <c r="K26"/>
  <c r="K81"/>
  <c r="K67"/>
  <c r="K17"/>
  <c r="K7"/>
  <c r="K34"/>
  <c r="K71"/>
  <c r="K55"/>
  <c r="K47"/>
  <c r="K12"/>
  <c r="K52"/>
  <c r="K40"/>
  <c r="K63"/>
  <c r="K30"/>
  <c r="K28"/>
  <c r="K43"/>
  <c r="K74"/>
  <c r="K23"/>
  <c r="K58"/>
  <c r="K2"/>
  <c r="M9" i="8"/>
  <c r="M5"/>
  <c r="M37"/>
  <c r="M33"/>
  <c r="M29"/>
  <c r="M25"/>
  <c r="M21"/>
  <c r="M17"/>
  <c r="M13"/>
  <c r="K29"/>
  <c r="K21"/>
  <c r="K13"/>
  <c r="K12"/>
  <c r="K22"/>
  <c r="K35"/>
  <c r="K27"/>
  <c r="K17"/>
  <c r="K5"/>
  <c r="K31"/>
  <c r="K2"/>
  <c r="K7"/>
  <c r="K34"/>
  <c r="K6"/>
  <c r="K18"/>
  <c r="K14"/>
  <c r="K36"/>
  <c r="K24"/>
  <c r="K28"/>
  <c r="K23"/>
  <c r="K20"/>
  <c r="K32"/>
  <c r="K26"/>
  <c r="K9"/>
  <c r="K8"/>
  <c r="K4"/>
  <c r="K3"/>
  <c r="K16"/>
  <c r="K11"/>
  <c r="K19"/>
  <c r="K10"/>
  <c r="K15"/>
  <c r="K30"/>
  <c r="M8" i="6"/>
  <c r="K20" i="5"/>
  <c r="K21"/>
  <c r="M38" i="6"/>
  <c r="M42"/>
  <c r="M46"/>
  <c r="M50"/>
  <c r="M54"/>
  <c r="K49"/>
  <c r="K42"/>
  <c r="K46"/>
  <c r="K48"/>
  <c r="K38"/>
  <c r="K45"/>
  <c r="K54"/>
  <c r="K44"/>
  <c r="K41"/>
  <c r="K53"/>
  <c r="K52"/>
  <c r="K47"/>
  <c r="K40"/>
  <c r="K43"/>
  <c r="K39"/>
  <c r="K51"/>
  <c r="K37"/>
  <c r="K36"/>
  <c r="L42" i="3"/>
  <c r="M28" i="6"/>
  <c r="M24"/>
  <c r="M20"/>
  <c r="M16"/>
  <c r="M12"/>
  <c r="M5"/>
  <c r="K20"/>
  <c r="K23"/>
  <c r="K15"/>
  <c r="K6"/>
  <c r="K28"/>
  <c r="K10"/>
  <c r="K2"/>
  <c r="K12"/>
  <c r="K22"/>
  <c r="K4"/>
  <c r="K14"/>
  <c r="K17"/>
  <c r="K26"/>
  <c r="K16"/>
  <c r="K7"/>
  <c r="K19"/>
  <c r="K3"/>
  <c r="K11"/>
  <c r="K27"/>
  <c r="K21"/>
  <c r="K5"/>
  <c r="K18"/>
  <c r="K13"/>
  <c r="K9"/>
  <c r="K25"/>
  <c r="K33" i="22"/>
  <c r="K32"/>
  <c r="K31"/>
  <c r="K30"/>
  <c r="K29"/>
  <c r="K28"/>
  <c r="K27"/>
  <c r="K25"/>
  <c r="K24"/>
  <c r="K23"/>
  <c r="K22"/>
  <c r="K21"/>
  <c r="K20"/>
  <c r="K17"/>
  <c r="K16"/>
  <c r="K15"/>
  <c r="K14"/>
  <c r="K13"/>
  <c r="K12"/>
  <c r="K11"/>
  <c r="K7"/>
  <c r="K6"/>
  <c r="K5"/>
  <c r="K4"/>
  <c r="K3"/>
  <c r="K25" i="5"/>
  <c r="K27"/>
  <c r="K4"/>
  <c r="I69" i="2" l="1"/>
  <c r="I45"/>
  <c r="I37"/>
  <c r="I33"/>
  <c r="I29"/>
  <c r="I25"/>
  <c r="I21"/>
  <c r="I17"/>
  <c r="I13"/>
  <c r="I73"/>
  <c r="I65"/>
  <c r="I61"/>
  <c r="I53"/>
  <c r="I49"/>
  <c r="I41"/>
  <c r="I9"/>
  <c r="K22" i="5"/>
  <c r="K8" i="7"/>
  <c r="K16"/>
  <c r="K12"/>
  <c r="K17"/>
  <c r="K15"/>
  <c r="K9"/>
  <c r="K7"/>
  <c r="K19"/>
  <c r="K18"/>
  <c r="K21"/>
  <c r="K20"/>
  <c r="K13"/>
  <c r="K3"/>
  <c r="K4"/>
  <c r="K5"/>
  <c r="K14"/>
  <c r="K10"/>
  <c r="K11"/>
  <c r="K40"/>
  <c r="K27"/>
  <c r="K31"/>
  <c r="K41"/>
  <c r="K28"/>
  <c r="K30"/>
  <c r="K35"/>
  <c r="K33"/>
  <c r="K34"/>
  <c r="K37"/>
  <c r="K36"/>
  <c r="K29"/>
  <c r="K43"/>
  <c r="K42"/>
  <c r="K39"/>
  <c r="K32"/>
  <c r="K38"/>
  <c r="K26"/>
  <c r="K6"/>
  <c r="K48" i="5"/>
  <c r="K51"/>
  <c r="K52"/>
  <c r="K47"/>
  <c r="K43"/>
  <c r="K50"/>
  <c r="K46"/>
  <c r="K55"/>
  <c r="K53"/>
  <c r="K60"/>
  <c r="K44"/>
  <c r="K59"/>
  <c r="K56"/>
  <c r="K45"/>
  <c r="K49"/>
  <c r="K57"/>
  <c r="K54"/>
  <c r="K42"/>
  <c r="K58"/>
  <c r="K61"/>
  <c r="K38"/>
  <c r="K39"/>
  <c r="K34"/>
  <c r="K36"/>
  <c r="K32"/>
  <c r="K30"/>
  <c r="K35"/>
  <c r="K31"/>
  <c r="K33"/>
  <c r="K23"/>
  <c r="K26"/>
  <c r="K28"/>
  <c r="K24"/>
  <c r="K17"/>
  <c r="K15"/>
  <c r="K18"/>
  <c r="K14"/>
  <c r="K13"/>
  <c r="K16"/>
  <c r="K12"/>
  <c r="K7"/>
  <c r="K8"/>
  <c r="K3"/>
  <c r="K5"/>
  <c r="K6"/>
  <c r="K17" i="3"/>
  <c r="K6"/>
  <c r="K10"/>
  <c r="K4"/>
  <c r="K16"/>
  <c r="K19"/>
  <c r="K13"/>
  <c r="K22"/>
  <c r="K14"/>
  <c r="K20"/>
  <c r="K12"/>
  <c r="K9"/>
  <c r="K11"/>
  <c r="K18"/>
  <c r="K15"/>
  <c r="K7"/>
  <c r="K8"/>
  <c r="K21"/>
  <c r="K44"/>
  <c r="K40"/>
  <c r="K37"/>
  <c r="K41"/>
  <c r="K39"/>
  <c r="K43"/>
  <c r="K36"/>
  <c r="K38"/>
  <c r="K34"/>
  <c r="K32"/>
  <c r="K25"/>
  <c r="K26"/>
  <c r="K27"/>
  <c r="K42"/>
  <c r="K35"/>
  <c r="K29"/>
  <c r="K30"/>
  <c r="K33"/>
  <c r="K28"/>
  <c r="K31"/>
  <c r="K54"/>
  <c r="K55"/>
  <c r="K51"/>
  <c r="K52"/>
  <c r="K64"/>
  <c r="K47"/>
  <c r="K48"/>
  <c r="K50"/>
  <c r="K56"/>
  <c r="K62"/>
  <c r="K66"/>
  <c r="K60"/>
  <c r="K49"/>
  <c r="K63"/>
  <c r="K58"/>
  <c r="K59"/>
  <c r="K53"/>
  <c r="K61"/>
  <c r="K65"/>
  <c r="K57"/>
  <c r="K75"/>
  <c r="K80"/>
  <c r="K81"/>
  <c r="K84"/>
  <c r="K86"/>
  <c r="K71"/>
  <c r="K89"/>
  <c r="K76"/>
  <c r="K74"/>
  <c r="K82"/>
  <c r="K87"/>
  <c r="K85"/>
  <c r="K72"/>
  <c r="K69"/>
  <c r="K73"/>
  <c r="K77"/>
  <c r="K78"/>
  <c r="K83"/>
  <c r="K88"/>
  <c r="K70"/>
  <c r="K79"/>
  <c r="K5"/>
  <c r="K87" i="1"/>
  <c r="K94"/>
  <c r="K75"/>
  <c r="K79"/>
  <c r="K90"/>
  <c r="K93"/>
  <c r="K80"/>
  <c r="K76"/>
  <c r="K77"/>
  <c r="K81"/>
  <c r="K92"/>
  <c r="K83"/>
  <c r="K89"/>
  <c r="K82"/>
  <c r="K84"/>
  <c r="K88"/>
  <c r="K86"/>
  <c r="K78"/>
  <c r="K91"/>
  <c r="K74"/>
  <c r="K85"/>
  <c r="K58"/>
  <c r="K66"/>
  <c r="K64"/>
  <c r="K65"/>
  <c r="K51"/>
  <c r="K67"/>
  <c r="K57"/>
  <c r="K59"/>
  <c r="K68"/>
  <c r="K53"/>
  <c r="K56"/>
  <c r="K62"/>
  <c r="K69"/>
  <c r="K63"/>
  <c r="K60"/>
  <c r="K61"/>
  <c r="K54"/>
  <c r="K52"/>
  <c r="K55"/>
  <c r="K38"/>
  <c r="K48"/>
  <c r="K42"/>
  <c r="K44"/>
  <c r="K40"/>
  <c r="K37"/>
  <c r="K43"/>
  <c r="K34"/>
  <c r="K47"/>
  <c r="K36"/>
  <c r="K35"/>
  <c r="K41"/>
  <c r="K46"/>
  <c r="K33"/>
  <c r="K31"/>
  <c r="K39"/>
  <c r="K45"/>
  <c r="K32"/>
  <c r="K19"/>
  <c r="K5"/>
  <c r="K17"/>
  <c r="K9"/>
  <c r="K12"/>
  <c r="K23"/>
  <c r="K6"/>
  <c r="K4"/>
  <c r="K14"/>
  <c r="K22"/>
  <c r="K11"/>
  <c r="K26"/>
  <c r="K24"/>
  <c r="K13"/>
  <c r="K20"/>
  <c r="K10"/>
  <c r="K16"/>
  <c r="K25"/>
  <c r="K15"/>
  <c r="K21"/>
  <c r="K8"/>
  <c r="K3"/>
  <c r="K18"/>
  <c r="K7"/>
</calcChain>
</file>

<file path=xl/sharedStrings.xml><?xml version="1.0" encoding="utf-8"?>
<sst xmlns="http://schemas.openxmlformats.org/spreadsheetml/2006/main" count="3400" uniqueCount="562">
  <si>
    <t>TIME</t>
  </si>
  <si>
    <t>NO</t>
  </si>
  <si>
    <t>FIRST NAME</t>
  </si>
  <si>
    <t>SURNAME</t>
  </si>
  <si>
    <t>HORSE</t>
  </si>
  <si>
    <t>CLUB</t>
  </si>
  <si>
    <t>TEAM</t>
  </si>
  <si>
    <t>ROR</t>
  </si>
  <si>
    <t>A</t>
  </si>
  <si>
    <t>N24</t>
  </si>
  <si>
    <t>NICKY</t>
  </si>
  <si>
    <t>LYONS</t>
  </si>
  <si>
    <t>THE TIPSY PISKIE</t>
  </si>
  <si>
    <t>MALTON</t>
  </si>
  <si>
    <t>IND</t>
  </si>
  <si>
    <t/>
  </si>
  <si>
    <t>KATE</t>
  </si>
  <si>
    <t>THOMPSON</t>
  </si>
  <si>
    <t>LEAH II</t>
  </si>
  <si>
    <t>BRIMHAM</t>
  </si>
  <si>
    <t>BLACK</t>
  </si>
  <si>
    <t>LAUREN</t>
  </si>
  <si>
    <t>HYDE</t>
  </si>
  <si>
    <t>PRINTING PRESS</t>
  </si>
  <si>
    <t>NIDD VALLEY</t>
  </si>
  <si>
    <t>10111</t>
  </si>
  <si>
    <t>KERRY</t>
  </si>
  <si>
    <t>FORDE</t>
  </si>
  <si>
    <t>SUPER MARIO</t>
  </si>
  <si>
    <t>HAREWOOD</t>
  </si>
  <si>
    <t>PURPLE</t>
  </si>
  <si>
    <t>SOPHIE</t>
  </si>
  <si>
    <t>WEBB</t>
  </si>
  <si>
    <t>GLYNAWEN MAGIC STAR</t>
  </si>
  <si>
    <t>WHITE ROSE</t>
  </si>
  <si>
    <t>BURGUNDY</t>
  </si>
  <si>
    <t>KATHERINE</t>
  </si>
  <si>
    <t>WILKINSON</t>
  </si>
  <si>
    <t>KNOCKALLA GYPSY KING</t>
  </si>
  <si>
    <t>ELDWICK</t>
  </si>
  <si>
    <t>TYLER</t>
  </si>
  <si>
    <t>SMITH</t>
  </si>
  <si>
    <t>MILO</t>
  </si>
  <si>
    <t>ACKWORTH</t>
  </si>
  <si>
    <t>B</t>
  </si>
  <si>
    <t>AMY</t>
  </si>
  <si>
    <t>SMALL</t>
  </si>
  <si>
    <t>WELLBROW DEWDROP</t>
  </si>
  <si>
    <t>AMIE</t>
  </si>
  <si>
    <t>SLINGER</t>
  </si>
  <si>
    <t>FIRST FIASCO</t>
  </si>
  <si>
    <t>ORANGE</t>
  </si>
  <si>
    <t xml:space="preserve">NATALIE </t>
  </si>
  <si>
    <t>ROBINSON</t>
  </si>
  <si>
    <t xml:space="preserve">COOL ASTAIRE </t>
  </si>
  <si>
    <t xml:space="preserve">SCARBOROUGH </t>
  </si>
  <si>
    <t>CASTLE</t>
  </si>
  <si>
    <t>JESS</t>
  </si>
  <si>
    <t>JOHNSON</t>
  </si>
  <si>
    <t>ITS DARCY FINALE</t>
  </si>
  <si>
    <t>GOLD</t>
  </si>
  <si>
    <t>DENISE</t>
  </si>
  <si>
    <t>NEWSOME</t>
  </si>
  <si>
    <t>BERTIE ARMS</t>
  </si>
  <si>
    <t>EAST YORKSHIRE</t>
  </si>
  <si>
    <t>BLUE</t>
  </si>
  <si>
    <t>CARRIE</t>
  </si>
  <si>
    <t>MYATT</t>
  </si>
  <si>
    <t>REBEL DOODLE</t>
  </si>
  <si>
    <t>DARROWBY</t>
  </si>
  <si>
    <t>KATHY</t>
  </si>
  <si>
    <t>MACLEAN</t>
  </si>
  <si>
    <t>DOUBLE DILEMMA</t>
  </si>
  <si>
    <t>REBECCA</t>
  </si>
  <si>
    <t>STARLING</t>
  </si>
  <si>
    <t>REINGOLD R</t>
  </si>
  <si>
    <t>CALDERDALE</t>
  </si>
  <si>
    <t>CALDERDALE COMETS</t>
  </si>
  <si>
    <t>JACKIE</t>
  </si>
  <si>
    <t>HERD</t>
  </si>
  <si>
    <t>ALTHONE LAD</t>
  </si>
  <si>
    <t>EBOR VALE</t>
  </si>
  <si>
    <t>MOJITO</t>
  </si>
  <si>
    <t>CALL ME FINN</t>
  </si>
  <si>
    <t>FRANCESCA</t>
  </si>
  <si>
    <t>FOWDEN</t>
  </si>
  <si>
    <t>CLOUNLAHEEN PRINCESS</t>
  </si>
  <si>
    <t>MORVEN</t>
  </si>
  <si>
    <t>BROWN</t>
  </si>
  <si>
    <t>HKF DAYTIME FRIEND</t>
  </si>
  <si>
    <t>STEAD</t>
  </si>
  <si>
    <t>KNIGHT LIGHT</t>
  </si>
  <si>
    <t>KATIE</t>
  </si>
  <si>
    <t>BODDY</t>
  </si>
  <si>
    <t>KILLOWEN JAZZ</t>
  </si>
  <si>
    <t>SELBY</t>
  </si>
  <si>
    <t>DEIRDRE</t>
  </si>
  <si>
    <t>JOHNSTON</t>
  </si>
  <si>
    <t>COUNTRY HOTSHOT</t>
  </si>
  <si>
    <t>NORTHALLERTON</t>
  </si>
  <si>
    <t>ALEX</t>
  </si>
  <si>
    <t>BAILEY</t>
  </si>
  <si>
    <t>EDWARD</t>
  </si>
  <si>
    <t>CALDERDALE COYOTE'S</t>
  </si>
  <si>
    <t>N27</t>
  </si>
  <si>
    <t>CHLOE</t>
  </si>
  <si>
    <t>FAIRLEY</t>
  </si>
  <si>
    <t>STANHOPES SONG OF THE SEA</t>
  </si>
  <si>
    <t>BECKY</t>
  </si>
  <si>
    <t>BLYTON</t>
  </si>
  <si>
    <t>ON A WHIM II</t>
  </si>
  <si>
    <t>RACHEL</t>
  </si>
  <si>
    <t>GLORY HUNTER</t>
  </si>
  <si>
    <t>CATHERINE</t>
  </si>
  <si>
    <t>ARTHURSON</t>
  </si>
  <si>
    <t>UNDERSTATED</t>
  </si>
  <si>
    <t>FIONA</t>
  </si>
  <si>
    <t>SHARON</t>
  </si>
  <si>
    <t>DAVIS</t>
  </si>
  <si>
    <t>SIMPLY STYLISH</t>
  </si>
  <si>
    <t>CHRISTINE</t>
  </si>
  <si>
    <t>FREAR</t>
  </si>
  <si>
    <t>SERGEANT MAN</t>
  </si>
  <si>
    <t>EMMA</t>
  </si>
  <si>
    <t>LOCKWOOD</t>
  </si>
  <si>
    <t>M-CALL GIRL</t>
  </si>
  <si>
    <t>PENISTONE</t>
  </si>
  <si>
    <t>MAGGIE</t>
  </si>
  <si>
    <t>MOULIN ROUGE</t>
  </si>
  <si>
    <t>LIVSEY</t>
  </si>
  <si>
    <t>BOBTANTE</t>
  </si>
  <si>
    <t>LISA</t>
  </si>
  <si>
    <t>PEARSON</t>
  </si>
  <si>
    <t>KELLERMAN</t>
  </si>
  <si>
    <t>HOLME VALLEY</t>
  </si>
  <si>
    <t>JUDITH</t>
  </si>
  <si>
    <t>WALKER</t>
  </si>
  <si>
    <t>RUBY TUESDAY</t>
  </si>
  <si>
    <t>HARSTON</t>
  </si>
  <si>
    <t>JUBILEE SECRET</t>
  </si>
  <si>
    <t>LUCY</t>
  </si>
  <si>
    <t>FOLLOS</t>
  </si>
  <si>
    <t xml:space="preserve">PRIMA DONNA </t>
  </si>
  <si>
    <t>BEV</t>
  </si>
  <si>
    <t>MARREN</t>
  </si>
  <si>
    <t>SHANNODALE JOEY</t>
  </si>
  <si>
    <t>HUTCHINSON</t>
  </si>
  <si>
    <t>DUCAL DANCING DANCER</t>
  </si>
  <si>
    <t>TESSA</t>
  </si>
  <si>
    <t>DOWNS</t>
  </si>
  <si>
    <t>CALLIAGHSTOWN CAN DO</t>
  </si>
  <si>
    <t>OSBORNE</t>
  </si>
  <si>
    <t>WALTER TATE</t>
  </si>
  <si>
    <t xml:space="preserve">CASTLE </t>
  </si>
  <si>
    <t>JANE</t>
  </si>
  <si>
    <t>BALL</t>
  </si>
  <si>
    <t>CURTI</t>
  </si>
  <si>
    <t>NEWTON</t>
  </si>
  <si>
    <t>PREMIER AMBITIONS</t>
  </si>
  <si>
    <t>10148</t>
  </si>
  <si>
    <t>N28</t>
  </si>
  <si>
    <t>JAN</t>
  </si>
  <si>
    <t>CVS HOT BOOTY</t>
  </si>
  <si>
    <t>SARAH</t>
  </si>
  <si>
    <t>BEAL</t>
  </si>
  <si>
    <t>CAHDER MERLIN HAZA</t>
  </si>
  <si>
    <t>KILDUFF BEAUTY</t>
  </si>
  <si>
    <t>HENSON</t>
  </si>
  <si>
    <t>LOWGREAVES LITTLE SURPRISE</t>
  </si>
  <si>
    <t>DARLEY</t>
  </si>
  <si>
    <t>HENTIG SATSUMA</t>
  </si>
  <si>
    <t>EMILY</t>
  </si>
  <si>
    <t>DELMROSE APPLEJACK</t>
  </si>
  <si>
    <t>JORDEN</t>
  </si>
  <si>
    <t>SLACK</t>
  </si>
  <si>
    <t>FARAH</t>
  </si>
  <si>
    <t>SAMANTHA</t>
  </si>
  <si>
    <t>ROZENBROEK</t>
  </si>
  <si>
    <t>URETTE</t>
  </si>
  <si>
    <t>VOSKA</t>
  </si>
  <si>
    <t>CATH</t>
  </si>
  <si>
    <t>SHILLING</t>
  </si>
  <si>
    <t>RINGWOOD</t>
  </si>
  <si>
    <t>1329</t>
  </si>
  <si>
    <t>THE HAPPY PRINCE</t>
  </si>
  <si>
    <t>DOLCE VITA</t>
  </si>
  <si>
    <t>ELIZABETH</t>
  </si>
  <si>
    <t>HORNER</t>
  </si>
  <si>
    <t>UDAE</t>
  </si>
  <si>
    <t>CHARLOTTE</t>
  </si>
  <si>
    <t>MARSHALL</t>
  </si>
  <si>
    <t>PENTREFELIN LADYKILLER</t>
  </si>
  <si>
    <t>GWEN</t>
  </si>
  <si>
    <t>COLLINGRIDGE</t>
  </si>
  <si>
    <t>ROULETTE ROUGE</t>
  </si>
  <si>
    <t>MAUREEN</t>
  </si>
  <si>
    <t>LENNON</t>
  </si>
  <si>
    <t>FLAYNE DANDINI</t>
  </si>
  <si>
    <t>SALLIE</t>
  </si>
  <si>
    <t>WATERS</t>
  </si>
  <si>
    <t>NEW TRICKS</t>
  </si>
  <si>
    <t>TONI</t>
  </si>
  <si>
    <t>TAIT</t>
  </si>
  <si>
    <t>GREEN</t>
  </si>
  <si>
    <t>OPENING BID II</t>
  </si>
  <si>
    <t>E43</t>
  </si>
  <si>
    <t>ELEANOR</t>
  </si>
  <si>
    <t>MERCER</t>
  </si>
  <si>
    <t>CUL8R</t>
  </si>
  <si>
    <t>PAM</t>
  </si>
  <si>
    <t>HOLROYD</t>
  </si>
  <si>
    <t>FRAGIL ROCK</t>
  </si>
  <si>
    <t>LAURA</t>
  </si>
  <si>
    <t>HARRIS</t>
  </si>
  <si>
    <t>ARMARNI</t>
  </si>
  <si>
    <t>CHIPCHASE</t>
  </si>
  <si>
    <t>MICHAEL FINNEGAN</t>
  </si>
  <si>
    <t>YORK &amp; DIST</t>
  </si>
  <si>
    <t>STRINGER</t>
  </si>
  <si>
    <t>HOTSPUR SMOOTH OPERATER</t>
  </si>
  <si>
    <t>GEORGINA</t>
  </si>
  <si>
    <t>BOULTON</t>
  </si>
  <si>
    <t>BENTLEY GRANGE</t>
  </si>
  <si>
    <t>DASHPER</t>
  </si>
  <si>
    <t>CHARLIE MO</t>
  </si>
  <si>
    <t>ANDREA</t>
  </si>
  <si>
    <t>PEEL</t>
  </si>
  <si>
    <t>MAATEUS</t>
  </si>
  <si>
    <t>BENNETT</t>
  </si>
  <si>
    <t>LEGATO II</t>
  </si>
  <si>
    <t>SAMANATHA</t>
  </si>
  <si>
    <t>BUTTERY</t>
  </si>
  <si>
    <t>COOL HAND LUKE</t>
  </si>
  <si>
    <t>DOUBLE COIN III</t>
  </si>
  <si>
    <t>CLOUGH</t>
  </si>
  <si>
    <t>FINESSE THE QUEEN</t>
  </si>
  <si>
    <t>CALDERDALE COYOTES</t>
  </si>
  <si>
    <t>PAULA</t>
  </si>
  <si>
    <t>UNWIN</t>
  </si>
  <si>
    <t>ARIZONA</t>
  </si>
  <si>
    <t>DRACUP</t>
  </si>
  <si>
    <t>CUT IT FINE</t>
  </si>
  <si>
    <t>KAREN</t>
  </si>
  <si>
    <t xml:space="preserve">CORNFORTH </t>
  </si>
  <si>
    <t xml:space="preserve">THE TIPSY PISKIE </t>
  </si>
  <si>
    <t>N/A</t>
  </si>
  <si>
    <t>TRIUMPH VD LAARSEHEIDI Z</t>
  </si>
  <si>
    <t>JOYCE</t>
  </si>
  <si>
    <t>FEARN</t>
  </si>
  <si>
    <t>STIG OF THE DUMP</t>
  </si>
  <si>
    <t>MARK</t>
  </si>
  <si>
    <t>%</t>
  </si>
  <si>
    <t>PLACE</t>
  </si>
  <si>
    <t>JUST JOE</t>
  </si>
  <si>
    <t>COLL</t>
  </si>
  <si>
    <t xml:space="preserve">ARENA </t>
  </si>
  <si>
    <t>KINGSLEYPARK PATCH</t>
  </si>
  <si>
    <t xml:space="preserve">AMY </t>
  </si>
  <si>
    <t xml:space="preserve">OSBORNE </t>
  </si>
  <si>
    <t>LOWMOOR PARTY PIECE</t>
  </si>
  <si>
    <t xml:space="preserve">FRANCESCA </t>
  </si>
  <si>
    <t>TEAM CHARLIE</t>
  </si>
  <si>
    <t>GEE N' TEA</t>
  </si>
  <si>
    <t>RICHARD</t>
  </si>
  <si>
    <t>BANNISTER</t>
  </si>
  <si>
    <t>SKELWITH BETH</t>
  </si>
  <si>
    <t>OLIVIA</t>
  </si>
  <si>
    <t>HAIGH</t>
  </si>
  <si>
    <t>MILLY</t>
  </si>
  <si>
    <t>ALISON</t>
  </si>
  <si>
    <t>WOODCOCK</t>
  </si>
  <si>
    <t>MUFFIN</t>
  </si>
  <si>
    <t>MANOR GRANGE</t>
  </si>
  <si>
    <t>YATES</t>
  </si>
  <si>
    <t>ANNIE GET YOUR GUN</t>
  </si>
  <si>
    <t>RED</t>
  </si>
  <si>
    <t>GOLD LANDIS</t>
  </si>
  <si>
    <t>RUTH</t>
  </si>
  <si>
    <t>CLAPHAM</t>
  </si>
  <si>
    <t>SILVER SUN</t>
  </si>
  <si>
    <t>CALDERDALE CRUSADERS</t>
  </si>
  <si>
    <t>ALICE</t>
  </si>
  <si>
    <t>QUINLAN</t>
  </si>
  <si>
    <t>FOXY</t>
  </si>
  <si>
    <t>MICHAELA</t>
  </si>
  <si>
    <t>MOUNFIELD</t>
  </si>
  <si>
    <t>STANHOPES BOBBY DAZZLER</t>
  </si>
  <si>
    <t>PIPPA</t>
  </si>
  <si>
    <t>BIGLIN</t>
  </si>
  <si>
    <t>LADY PENELOPE</t>
  </si>
  <si>
    <t>NRRC</t>
  </si>
  <si>
    <t>TAMARA</t>
  </si>
  <si>
    <t>SEVICE</t>
  </si>
  <si>
    <t>HARRY</t>
  </si>
  <si>
    <t>JENNY</t>
  </si>
  <si>
    <t>HEY</t>
  </si>
  <si>
    <t>TOPTHATJAZZ</t>
  </si>
  <si>
    <t>PINK</t>
  </si>
  <si>
    <t>BRICKMAN</t>
  </si>
  <si>
    <t>BLACK JACK V</t>
  </si>
  <si>
    <t>HANNAH</t>
  </si>
  <si>
    <t>JOLIFFE</t>
  </si>
  <si>
    <t>THE WELSUMMER</t>
  </si>
  <si>
    <t>ANN</t>
  </si>
  <si>
    <t>SIBSEY</t>
  </si>
  <si>
    <t>BALLYHOLAND EXPRESS</t>
  </si>
  <si>
    <t>SCARLET</t>
  </si>
  <si>
    <t>C</t>
  </si>
  <si>
    <t>CARRAUN BRIDGE</t>
  </si>
  <si>
    <t>BRIDIE</t>
  </si>
  <si>
    <t>HOLOKIEWICZ</t>
  </si>
  <si>
    <t>JD II</t>
  </si>
  <si>
    <t>DUPICOR</t>
  </si>
  <si>
    <t>WENDY</t>
  </si>
  <si>
    <t>HALSTEAD</t>
  </si>
  <si>
    <t>DURKAR TIGER LILLY</t>
  </si>
  <si>
    <t>WARD</t>
  </si>
  <si>
    <t>SALVADOR</t>
  </si>
  <si>
    <t>HAZEL</t>
  </si>
  <si>
    <t>TOWERS</t>
  </si>
  <si>
    <t>TALISKER</t>
  </si>
  <si>
    <t>CROFT</t>
  </si>
  <si>
    <t>MILL LANE</t>
  </si>
  <si>
    <t>FALLAIZE</t>
  </si>
  <si>
    <t>DEVONNAIRE</t>
  </si>
  <si>
    <t>DUCAL RUSTIC DANCER</t>
  </si>
  <si>
    <t>MINIKIN</t>
  </si>
  <si>
    <t>MAGANEYS SAMBUCA ROMEO</t>
  </si>
  <si>
    <t>RITCHIE</t>
  </si>
  <si>
    <t xml:space="preserve">CHARLOTTE </t>
  </si>
  <si>
    <t xml:space="preserve">ROSS </t>
  </si>
  <si>
    <t xml:space="preserve">STORMHILL OSCAR </t>
  </si>
  <si>
    <t>LLOYD</t>
  </si>
  <si>
    <t>JOANNE</t>
  </si>
  <si>
    <t>NELL</t>
  </si>
  <si>
    <t>LINDA</t>
  </si>
  <si>
    <t>SAMUEL</t>
  </si>
  <si>
    <t>JULIE</t>
  </si>
  <si>
    <t>VERITY</t>
  </si>
  <si>
    <t>POLO</t>
  </si>
  <si>
    <t>EARL OF BALLINA</t>
  </si>
  <si>
    <t>CAROLINE</t>
  </si>
  <si>
    <t>DIXON</t>
  </si>
  <si>
    <t>BLAZZING TIP</t>
  </si>
  <si>
    <t>ROBE CANAL</t>
  </si>
  <si>
    <t>D1</t>
  </si>
  <si>
    <t>NEWTH</t>
  </si>
  <si>
    <t>SALLY</t>
  </si>
  <si>
    <t>MR BOUNCER</t>
  </si>
  <si>
    <t>MORTER</t>
  </si>
  <si>
    <t>MURPHY</t>
  </si>
  <si>
    <t>BEHEY BOY II</t>
  </si>
  <si>
    <t>JO</t>
  </si>
  <si>
    <t>RISING</t>
  </si>
  <si>
    <t>LESLEY</t>
  </si>
  <si>
    <t>OWENS</t>
  </si>
  <si>
    <t>RUSHWOOD SUN SEEKER</t>
  </si>
  <si>
    <t>ANGELA</t>
  </si>
  <si>
    <t>PARKIN</t>
  </si>
  <si>
    <t>FARANTINO</t>
  </si>
  <si>
    <t>ABERGWAUN WITCH</t>
  </si>
  <si>
    <t>GRAY</t>
  </si>
  <si>
    <t>MOONLIT SKY</t>
  </si>
  <si>
    <t>DONNA</t>
  </si>
  <si>
    <t>FITZGERALD</t>
  </si>
  <si>
    <t>RUBY</t>
  </si>
  <si>
    <t>MCDEARMID</t>
  </si>
  <si>
    <t>KILLAWALLA CHESTER</t>
  </si>
  <si>
    <t>STEPHEN</t>
  </si>
  <si>
    <t>BLANEY</t>
  </si>
  <si>
    <t>CONNASIR</t>
  </si>
  <si>
    <t>FAYE</t>
  </si>
  <si>
    <t>BOYLING</t>
  </si>
  <si>
    <t>SNOOPY</t>
  </si>
  <si>
    <t>AMANDA</t>
  </si>
  <si>
    <t>ROBERTS</t>
  </si>
  <si>
    <t xml:space="preserve">ILAR MAGIC IMAGE </t>
  </si>
  <si>
    <t>KATRINA</t>
  </si>
  <si>
    <t>DOWSLAND</t>
  </si>
  <si>
    <t>CLOTHES HORSE</t>
  </si>
  <si>
    <t>D2</t>
  </si>
  <si>
    <t xml:space="preserve">BEATRICE </t>
  </si>
  <si>
    <t>BURROWS</t>
  </si>
  <si>
    <t>CLAIRE</t>
  </si>
  <si>
    <t>CLAYPHAN</t>
  </si>
  <si>
    <t>PENGOCH RHUN</t>
  </si>
  <si>
    <t>LAMBLEY</t>
  </si>
  <si>
    <t>STANBECK MILLENIUM SHOWTIME</t>
  </si>
  <si>
    <t>CHRIS</t>
  </si>
  <si>
    <t>STEELE</t>
  </si>
  <si>
    <t>ANDY</t>
  </si>
  <si>
    <t>GRACE</t>
  </si>
  <si>
    <t>JILL</t>
  </si>
  <si>
    <t>RAWSON</t>
  </si>
  <si>
    <t>THEODORE</t>
  </si>
  <si>
    <t>MYERS</t>
  </si>
  <si>
    <t>MERLINS MAGIC</t>
  </si>
  <si>
    <t>MULLIGAN</t>
  </si>
  <si>
    <t>CHARLESFIELD ARCHIMEDES</t>
  </si>
  <si>
    <t>CAVELL</t>
  </si>
  <si>
    <t>MILLTHYME LAS VEGAS</t>
  </si>
  <si>
    <t>SUZIE</t>
  </si>
  <si>
    <t>STYLES</t>
  </si>
  <si>
    <t>COPSHAWHOLM WINTER SPARK</t>
  </si>
  <si>
    <t>CATHY</t>
  </si>
  <si>
    <t>USHER</t>
  </si>
  <si>
    <t>DOCHAS</t>
  </si>
  <si>
    <t xml:space="preserve">SOPHIE </t>
  </si>
  <si>
    <t xml:space="preserve">TRACY </t>
  </si>
  <si>
    <t>BRAYSHAW</t>
  </si>
  <si>
    <t>FREDDIE STAR</t>
  </si>
  <si>
    <t>KEIR</t>
  </si>
  <si>
    <t>CHESTER</t>
  </si>
  <si>
    <t>PEACH</t>
  </si>
  <si>
    <t>BRIDGE END CARL</t>
  </si>
  <si>
    <t>JUSTINE</t>
  </si>
  <si>
    <t xml:space="preserve">HILL </t>
  </si>
  <si>
    <t xml:space="preserve">DANESWOOD DOUGAL </t>
  </si>
  <si>
    <t>REBEL RESERVE</t>
  </si>
  <si>
    <t>PAUL</t>
  </si>
  <si>
    <t>EDWARDS</t>
  </si>
  <si>
    <t>FALCO 1</t>
  </si>
  <si>
    <t>JD</t>
  </si>
  <si>
    <t>SUZANNAH</t>
  </si>
  <si>
    <t>NELLIS</t>
  </si>
  <si>
    <t>DOUBLE BOLLIN</t>
  </si>
  <si>
    <t>9662</t>
  </si>
  <si>
    <t>MILESTONE</t>
  </si>
  <si>
    <t>BELLIDENE NORMAN</t>
  </si>
  <si>
    <t>HAYHURST</t>
  </si>
  <si>
    <t>NAGENTA ROUGE</t>
  </si>
  <si>
    <t>LEAH</t>
  </si>
  <si>
    <t>THOURGOOD-DAVIDSON</t>
  </si>
  <si>
    <t>WFS TOPSTAR</t>
  </si>
  <si>
    <t>WILLIAMS</t>
  </si>
  <si>
    <t>DAEDALUS LL</t>
  </si>
  <si>
    <t>KEELEY</t>
  </si>
  <si>
    <t>NUNDEY</t>
  </si>
  <si>
    <t>BURNHAM</t>
  </si>
  <si>
    <t>RAINDANCER</t>
  </si>
  <si>
    <t>P7</t>
  </si>
  <si>
    <t>FRYDAY</t>
  </si>
  <si>
    <t>MURRAY</t>
  </si>
  <si>
    <t>MEGAN</t>
  </si>
  <si>
    <t>SCOTT</t>
  </si>
  <si>
    <t>DUCAL DANCING BELLE</t>
  </si>
  <si>
    <t>BOULTON RUSSELL</t>
  </si>
  <si>
    <t>DAISY</t>
  </si>
  <si>
    <t>SANDSLAND MISCHIEF</t>
  </si>
  <si>
    <t>HELENA</t>
  </si>
  <si>
    <t>COLES</t>
  </si>
  <si>
    <t>LIBBY</t>
  </si>
  <si>
    <t>SINCLAIR</t>
  </si>
  <si>
    <t>BRANCHFIELD CARROW</t>
  </si>
  <si>
    <t>P12</t>
  </si>
  <si>
    <t>MOLLIEMAY</t>
  </si>
  <si>
    <t>CAMPBELL</t>
  </si>
  <si>
    <t>TUBBY TOBY PRINCE</t>
  </si>
  <si>
    <t>CAVEWOOD DA VINCI</t>
  </si>
  <si>
    <t xml:space="preserve">ELLA </t>
  </si>
  <si>
    <t>SHARPE</t>
  </si>
  <si>
    <t>EMLAGHARAN HO CHI MING</t>
  </si>
  <si>
    <t>COLIN</t>
  </si>
  <si>
    <t>ZOE</t>
  </si>
  <si>
    <t>GALAZY</t>
  </si>
  <si>
    <t>ELLIE</t>
  </si>
  <si>
    <t>MCNEIL</t>
  </si>
  <si>
    <t>TULLIBARDS DUN</t>
  </si>
  <si>
    <t>CIARA</t>
  </si>
  <si>
    <t>WASYLYK</t>
  </si>
  <si>
    <t>ROMANY RIVER ECLIPSE</t>
  </si>
  <si>
    <t>LIZZIE</t>
  </si>
  <si>
    <t>AMEILA</t>
  </si>
  <si>
    <t>P14</t>
  </si>
  <si>
    <t>LYDIA</t>
  </si>
  <si>
    <t>HANLEY</t>
  </si>
  <si>
    <t>MARLEY</t>
  </si>
  <si>
    <t>BARKER</t>
  </si>
  <si>
    <t>HARDY</t>
  </si>
  <si>
    <t>FOREST SON</t>
  </si>
  <si>
    <t>FREYA</t>
  </si>
  <si>
    <t>KENDREW</t>
  </si>
  <si>
    <t>GOGO ROMEO</t>
  </si>
  <si>
    <t>BRADLEY</t>
  </si>
  <si>
    <t>ALLSOPP</t>
  </si>
  <si>
    <t>FERODO</t>
  </si>
  <si>
    <t>PHOEBE</t>
  </si>
  <si>
    <t>SARRIAJO SPIRIT</t>
  </si>
  <si>
    <t>PHILLIPPA</t>
  </si>
  <si>
    <t>HADWEN</t>
  </si>
  <si>
    <t>HIGHFOX FAITH</t>
  </si>
  <si>
    <t>JRT</t>
  </si>
  <si>
    <t>MILLIE</t>
  </si>
  <si>
    <t>BELL</t>
  </si>
  <si>
    <t>STRINESDALE RHYTHM</t>
  </si>
  <si>
    <t>CAMLOUGH GRAFFITI</t>
  </si>
  <si>
    <t>BELLINDED NORMAN</t>
  </si>
  <si>
    <t>ELLA</t>
  </si>
  <si>
    <t>NRT</t>
  </si>
  <si>
    <t xml:space="preserve">CHRISTINE </t>
  </si>
  <si>
    <t>FREEAR</t>
  </si>
  <si>
    <t xml:space="preserve">BEACH </t>
  </si>
  <si>
    <t>CAHDER MERLIN HAZE</t>
  </si>
  <si>
    <t>NICKYl</t>
  </si>
  <si>
    <t xml:space="preserve">WALTER TATE </t>
  </si>
  <si>
    <t>PRT</t>
  </si>
  <si>
    <t>DOLCE VITA II</t>
  </si>
  <si>
    <t xml:space="preserve">AMANDA </t>
  </si>
  <si>
    <t>ROSS</t>
  </si>
  <si>
    <t>HILL</t>
  </si>
  <si>
    <t>DANESWOOD DOUGAL</t>
  </si>
  <si>
    <t>SSTANHOPES  SONG OF THE SEA</t>
  </si>
  <si>
    <t>COCO BAY</t>
  </si>
  <si>
    <t>WD</t>
  </si>
  <si>
    <t>VICTORIA</t>
  </si>
  <si>
    <t>RAW</t>
  </si>
  <si>
    <t>MISTIC FANFAERE</t>
  </si>
  <si>
    <t>TURNER</t>
  </si>
  <si>
    <t>GILLIAN</t>
  </si>
  <si>
    <t>EDDYSTONE</t>
  </si>
  <si>
    <t>BUTTERFIELD</t>
  </si>
  <si>
    <t>EBONY</t>
  </si>
  <si>
    <t>RICHARDSON</t>
  </si>
  <si>
    <t>BRANCHFIELD CREAM</t>
  </si>
  <si>
    <t>BULMER</t>
  </si>
  <si>
    <t>C'EST SI BON</t>
  </si>
  <si>
    <t>HIL BILLY RED</t>
  </si>
  <si>
    <t>SHANNON VIEW JOEY</t>
  </si>
  <si>
    <t>CWMFEDWEN ARBENNING</t>
  </si>
  <si>
    <t>GENEVA</t>
  </si>
  <si>
    <t>LOW</t>
  </si>
  <si>
    <t>MARCO</t>
  </si>
  <si>
    <t>TALPONCLAY DAWN'S Y GLAW</t>
  </si>
  <si>
    <t>GLEANN MOR WINDYR PAULA</t>
  </si>
  <si>
    <t>TAIHIRIAN COLORADO BLUE</t>
  </si>
  <si>
    <t>HARVEST PALADIN</t>
  </si>
  <si>
    <t>ELIM</t>
  </si>
  <si>
    <t>15, 15,</t>
  </si>
  <si>
    <t>15, 16</t>
  </si>
  <si>
    <t xml:space="preserve">15, </t>
  </si>
  <si>
    <t>14, 16</t>
  </si>
  <si>
    <t>14, 15</t>
  </si>
  <si>
    <t>14, 16, 16, 21</t>
  </si>
  <si>
    <t>16,</t>
  </si>
  <si>
    <t>15, 15</t>
  </si>
  <si>
    <t>15, 15, 15, 24</t>
  </si>
  <si>
    <t>15, 15, 15,21</t>
  </si>
  <si>
    <t>15, 14</t>
  </si>
  <si>
    <t>14, 13</t>
  </si>
  <si>
    <t>14, 14</t>
  </si>
  <si>
    <t>1+A53:N563:23:00</t>
  </si>
  <si>
    <t>TED</t>
  </si>
  <si>
    <t>real result</t>
  </si>
  <si>
    <t>Arena Ave</t>
  </si>
  <si>
    <t>Arena 1</t>
  </si>
  <si>
    <t>Arena 2</t>
  </si>
  <si>
    <t>Arena 3</t>
  </si>
  <si>
    <t>Arena 4</t>
  </si>
  <si>
    <t>Diff</t>
  </si>
  <si>
    <t>Recal %</t>
  </si>
  <si>
    <t>Overall Place</t>
  </si>
  <si>
    <t xml:space="preserve">17, </t>
  </si>
</sst>
</file>

<file path=xl/styles.xml><?xml version="1.0" encoding="utf-8"?>
<styleSheet xmlns="http://schemas.openxmlformats.org/spreadsheetml/2006/main">
  <fonts count="8"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20" fontId="3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20" fontId="6" fillId="0" borderId="2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10" fontId="2" fillId="0" borderId="2" xfId="0" applyNumberFormat="1" applyFont="1" applyFill="1" applyBorder="1" applyAlignment="1">
      <alignment horizontal="center" wrapText="1"/>
    </xf>
    <xf numFmtId="10" fontId="0" fillId="0" borderId="0" xfId="0" applyNumberFormat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20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20" fontId="6" fillId="0" borderId="2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10" fontId="1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wrapText="1"/>
    </xf>
    <xf numFmtId="20" fontId="5" fillId="0" borderId="2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wrapText="1"/>
    </xf>
    <xf numFmtId="10" fontId="5" fillId="0" borderId="2" xfId="0" applyNumberFormat="1" applyFont="1" applyFill="1" applyBorder="1" applyAlignment="1">
      <alignment wrapText="1"/>
    </xf>
    <xf numFmtId="10" fontId="0" fillId="0" borderId="0" xfId="0" applyNumberFormat="1"/>
    <xf numFmtId="0" fontId="7" fillId="0" borderId="2" xfId="0" applyFont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10" fontId="5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20" fontId="5" fillId="4" borderId="2" xfId="0" applyNumberFormat="1" applyFont="1" applyFill="1" applyBorder="1" applyAlignment="1">
      <alignment horizontal="right" wrapText="1"/>
    </xf>
    <xf numFmtId="0" fontId="0" fillId="0" borderId="9" xfId="0" applyBorder="1"/>
    <xf numFmtId="0" fontId="0" fillId="0" borderId="16" xfId="0" applyBorder="1"/>
    <xf numFmtId="0" fontId="0" fillId="0" borderId="17" xfId="0" applyBorder="1"/>
    <xf numFmtId="20" fontId="6" fillId="0" borderId="6" xfId="0" applyNumberFormat="1" applyFont="1" applyFill="1" applyBorder="1" applyAlignment="1">
      <alignment horizontal="right" wrapText="1"/>
    </xf>
    <xf numFmtId="20" fontId="0" fillId="0" borderId="2" xfId="0" applyNumberFormat="1" applyBorder="1"/>
    <xf numFmtId="20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0" fillId="0" borderId="2" xfId="0" applyBorder="1"/>
    <xf numFmtId="0" fontId="5" fillId="0" borderId="6" xfId="0" applyFont="1" applyFill="1" applyBorder="1" applyAlignment="1">
      <alignment wrapText="1"/>
    </xf>
    <xf numFmtId="10" fontId="5" fillId="0" borderId="6" xfId="0" applyNumberFormat="1" applyFont="1" applyFill="1" applyBorder="1" applyAlignment="1">
      <alignment wrapText="1"/>
    </xf>
    <xf numFmtId="20" fontId="5" fillId="0" borderId="7" xfId="0" applyNumberFormat="1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 wrapText="1"/>
    </xf>
    <xf numFmtId="10" fontId="5" fillId="0" borderId="8" xfId="0" applyNumberFormat="1" applyFont="1" applyFill="1" applyBorder="1" applyAlignment="1">
      <alignment wrapText="1"/>
    </xf>
    <xf numFmtId="20" fontId="5" fillId="0" borderId="10" xfId="0" applyNumberFormat="1" applyFont="1" applyFill="1" applyBorder="1" applyAlignment="1">
      <alignment horizontal="right" wrapText="1"/>
    </xf>
    <xf numFmtId="20" fontId="5" fillId="0" borderId="12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wrapText="1"/>
    </xf>
    <xf numFmtId="10" fontId="5" fillId="0" borderId="13" xfId="0" applyNumberFormat="1" applyFont="1" applyFill="1" applyBorder="1" applyAlignment="1">
      <alignment wrapText="1"/>
    </xf>
    <xf numFmtId="20" fontId="5" fillId="0" borderId="6" xfId="0" applyNumberFormat="1" applyFont="1" applyFill="1" applyBorder="1" applyAlignment="1">
      <alignment horizontal="right" wrapText="1"/>
    </xf>
    <xf numFmtId="0" fontId="5" fillId="3" borderId="6" xfId="0" applyFont="1" applyFill="1" applyBorder="1" applyAlignment="1">
      <alignment horizontal="right" wrapText="1"/>
    </xf>
    <xf numFmtId="0" fontId="5" fillId="3" borderId="6" xfId="0" applyFont="1" applyFill="1" applyBorder="1" applyAlignment="1">
      <alignment wrapText="1"/>
    </xf>
    <xf numFmtId="20" fontId="5" fillId="0" borderId="18" xfId="0" applyNumberFormat="1" applyFont="1" applyFill="1" applyBorder="1" applyAlignment="1">
      <alignment horizontal="right" wrapText="1"/>
    </xf>
    <xf numFmtId="0" fontId="5" fillId="0" borderId="19" xfId="0" applyFont="1" applyFill="1" applyBorder="1" applyAlignment="1">
      <alignment wrapText="1"/>
    </xf>
    <xf numFmtId="20" fontId="5" fillId="4" borderId="7" xfId="0" applyNumberFormat="1" applyFont="1" applyFill="1" applyBorder="1" applyAlignment="1">
      <alignment horizontal="right" wrapText="1"/>
    </xf>
    <xf numFmtId="20" fontId="5" fillId="0" borderId="8" xfId="0" applyNumberFormat="1" applyFont="1" applyFill="1" applyBorder="1" applyAlignment="1">
      <alignment horizontal="right" wrapText="1"/>
    </xf>
    <xf numFmtId="10" fontId="5" fillId="2" borderId="5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5" fillId="0" borderId="23" xfId="0" applyFont="1" applyFill="1" applyBorder="1" applyAlignment="1">
      <alignment wrapText="1"/>
    </xf>
    <xf numFmtId="0" fontId="0" fillId="0" borderId="23" xfId="0" applyBorder="1"/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1" fontId="0" fillId="0" borderId="0" xfId="0" applyNumberFormat="1"/>
    <xf numFmtId="1" fontId="0" fillId="0" borderId="9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5" fillId="0" borderId="2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10" fontId="5" fillId="0" borderId="0" xfId="0" applyNumberFormat="1" applyFont="1" applyFill="1" applyBorder="1" applyAlignment="1">
      <alignment wrapText="1"/>
    </xf>
    <xf numFmtId="1" fontId="0" fillId="0" borderId="0" xfId="0" applyNumberFormat="1" applyBorder="1"/>
    <xf numFmtId="1" fontId="5" fillId="0" borderId="0" xfId="0" applyNumberFormat="1" applyFont="1" applyFill="1" applyBorder="1" applyAlignment="1">
      <alignment wrapText="1"/>
    </xf>
    <xf numFmtId="0" fontId="5" fillId="0" borderId="20" xfId="0" applyFont="1" applyFill="1" applyBorder="1" applyAlignment="1">
      <alignment horizontal="right" wrapText="1"/>
    </xf>
    <xf numFmtId="10" fontId="5" fillId="0" borderId="20" xfId="0" applyNumberFormat="1" applyFont="1" applyFill="1" applyBorder="1" applyAlignment="1">
      <alignment wrapText="1"/>
    </xf>
    <xf numFmtId="1" fontId="0" fillId="0" borderId="20" xfId="0" applyNumberFormat="1" applyBorder="1"/>
    <xf numFmtId="0" fontId="5" fillId="0" borderId="9" xfId="0" applyFont="1" applyFill="1" applyBorder="1" applyAlignment="1">
      <alignment wrapText="1"/>
    </xf>
    <xf numFmtId="20" fontId="5" fillId="0" borderId="24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wrapText="1"/>
    </xf>
    <xf numFmtId="20" fontId="5" fillId="0" borderId="25" xfId="0" applyNumberFormat="1" applyFont="1" applyFill="1" applyBorder="1" applyAlignment="1">
      <alignment horizontal="right" wrapText="1"/>
    </xf>
    <xf numFmtId="0" fontId="5" fillId="0" borderId="26" xfId="0" applyFont="1" applyFill="1" applyBorder="1" applyAlignment="1">
      <alignment horizontal="right" wrapText="1"/>
    </xf>
    <xf numFmtId="0" fontId="5" fillId="0" borderId="26" xfId="0" applyFont="1" applyFill="1" applyBorder="1" applyAlignment="1">
      <alignment wrapText="1"/>
    </xf>
    <xf numFmtId="10" fontId="5" fillId="0" borderId="26" xfId="0" applyNumberFormat="1" applyFont="1" applyFill="1" applyBorder="1" applyAlignment="1">
      <alignment wrapText="1"/>
    </xf>
    <xf numFmtId="1" fontId="5" fillId="0" borderId="26" xfId="0" applyNumberFormat="1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1" fontId="5" fillId="0" borderId="8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0" fillId="3" borderId="13" xfId="0" applyFill="1" applyBorder="1" applyAlignment="1">
      <alignment wrapText="1"/>
    </xf>
    <xf numFmtId="1" fontId="5" fillId="0" borderId="13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20" xfId="0" applyBorder="1"/>
    <xf numFmtId="0" fontId="0" fillId="0" borderId="0" xfId="0" applyBorder="1"/>
    <xf numFmtId="0" fontId="0" fillId="0" borderId="26" xfId="0" applyBorder="1"/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10" fontId="1" fillId="0" borderId="6" xfId="0" applyNumberFormat="1" applyFont="1" applyFill="1" applyBorder="1" applyAlignment="1">
      <alignment horizontal="center" wrapText="1"/>
    </xf>
    <xf numFmtId="20" fontId="1" fillId="0" borderId="7" xfId="0" applyNumberFormat="1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right" wrapText="1"/>
    </xf>
    <xf numFmtId="0" fontId="1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 wrapText="1"/>
    </xf>
    <xf numFmtId="10" fontId="1" fillId="0" borderId="8" xfId="0" applyNumberFormat="1" applyFont="1" applyFill="1" applyBorder="1" applyAlignment="1">
      <alignment horizontal="center" wrapText="1"/>
    </xf>
    <xf numFmtId="20" fontId="1" fillId="0" borderId="10" xfId="0" applyNumberFormat="1" applyFont="1" applyFill="1" applyBorder="1" applyAlignment="1">
      <alignment horizontal="right" wrapText="1"/>
    </xf>
    <xf numFmtId="20" fontId="1" fillId="0" borderId="12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10" fontId="1" fillId="0" borderId="13" xfId="0" applyNumberFormat="1" applyFont="1" applyFill="1" applyBorder="1" applyAlignment="1">
      <alignment horizontal="center" wrapText="1"/>
    </xf>
    <xf numFmtId="10" fontId="5" fillId="0" borderId="13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0" fontId="5" fillId="2" borderId="28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/>
    </xf>
    <xf numFmtId="10" fontId="0" fillId="5" borderId="0" xfId="0" applyNumberFormat="1" applyFill="1"/>
    <xf numFmtId="0" fontId="5" fillId="2" borderId="30" xfId="0" applyFont="1" applyFill="1" applyBorder="1" applyAlignment="1">
      <alignment horizontal="center"/>
    </xf>
    <xf numFmtId="10" fontId="5" fillId="2" borderId="3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Normal="100" zoomScaleSheetLayoutView="299" workbookViewId="0">
      <selection activeCell="M1" sqref="M1:Q1048576"/>
    </sheetView>
  </sheetViews>
  <sheetFormatPr defaultRowHeight="20.100000000000001" customHeight="1"/>
  <cols>
    <col min="1" max="2" width="7.28515625" customWidth="1"/>
    <col min="3" max="3" width="13.5703125" customWidth="1"/>
    <col min="4" max="4" width="24.28515625" customWidth="1"/>
    <col min="5" max="5" width="33.7109375" customWidth="1"/>
    <col min="6" max="6" width="18.42578125" customWidth="1"/>
    <col min="7" max="7" width="26.85546875" customWidth="1"/>
    <col min="8" max="8" width="7.28515625" customWidth="1"/>
    <col min="9" max="10" width="10.7109375" style="11" customWidth="1"/>
    <col min="11" max="11" width="10.7109375" style="14" customWidth="1"/>
    <col min="12" max="12" width="10.7109375" style="11" customWidth="1"/>
  </cols>
  <sheetData>
    <row r="1" spans="1:12" ht="20.10000000000000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" t="s">
        <v>250</v>
      </c>
      <c r="J1" s="6" t="s">
        <v>254</v>
      </c>
      <c r="K1" s="12" t="s">
        <v>251</v>
      </c>
      <c r="L1" s="6" t="s">
        <v>252</v>
      </c>
    </row>
    <row r="2" spans="1:12" ht="20.100000000000001" customHeight="1">
      <c r="A2" s="5" t="s">
        <v>9</v>
      </c>
      <c r="B2" s="4"/>
      <c r="C2" s="2"/>
      <c r="D2" s="2"/>
      <c r="E2" s="2"/>
      <c r="F2" s="2"/>
      <c r="G2" s="2"/>
      <c r="H2" s="2"/>
      <c r="I2" s="10"/>
      <c r="J2" s="10"/>
      <c r="K2" s="13"/>
      <c r="L2" s="10"/>
    </row>
    <row r="3" spans="1:12" ht="20.100000000000001" customHeight="1">
      <c r="A3" s="3">
        <v>0.43958333333333333</v>
      </c>
      <c r="B3" s="4">
        <v>422</v>
      </c>
      <c r="C3" s="2" t="s">
        <v>96</v>
      </c>
      <c r="D3" s="2" t="s">
        <v>97</v>
      </c>
      <c r="E3" s="2" t="s">
        <v>98</v>
      </c>
      <c r="F3" s="2" t="s">
        <v>99</v>
      </c>
      <c r="G3" s="2" t="s">
        <v>15</v>
      </c>
      <c r="H3" s="2" t="s">
        <v>15</v>
      </c>
      <c r="I3" s="10">
        <v>191</v>
      </c>
      <c r="J3" s="35">
        <v>67.5</v>
      </c>
      <c r="K3" s="13">
        <f t="shared" ref="K3:K26" si="0">I3/260</f>
        <v>0.73461538461538467</v>
      </c>
      <c r="L3" s="10">
        <v>1</v>
      </c>
    </row>
    <row r="4" spans="1:12" ht="20.100000000000001" customHeight="1">
      <c r="A4" s="3">
        <v>0.36944444444444446</v>
      </c>
      <c r="B4" s="4">
        <v>408</v>
      </c>
      <c r="C4" s="2" t="s">
        <v>48</v>
      </c>
      <c r="D4" s="2" t="s">
        <v>49</v>
      </c>
      <c r="E4" s="2" t="s">
        <v>50</v>
      </c>
      <c r="F4" s="2" t="s">
        <v>29</v>
      </c>
      <c r="G4" s="2" t="s">
        <v>51</v>
      </c>
      <c r="H4" s="2" t="s">
        <v>15</v>
      </c>
      <c r="I4" s="10">
        <v>179</v>
      </c>
      <c r="J4" s="10">
        <v>62</v>
      </c>
      <c r="K4" s="13">
        <f t="shared" si="0"/>
        <v>0.68846153846153846</v>
      </c>
      <c r="L4" s="10">
        <v>2</v>
      </c>
    </row>
    <row r="5" spans="1:12" ht="20.100000000000001" customHeight="1">
      <c r="A5" s="3">
        <v>0.34236111111111112</v>
      </c>
      <c r="B5" s="4">
        <v>402</v>
      </c>
      <c r="C5" s="2" t="s">
        <v>21</v>
      </c>
      <c r="D5" s="2" t="s">
        <v>22</v>
      </c>
      <c r="E5" s="2" t="s">
        <v>23</v>
      </c>
      <c r="F5" s="2" t="s">
        <v>24</v>
      </c>
      <c r="G5" s="2" t="s">
        <v>15</v>
      </c>
      <c r="H5" s="2" t="s">
        <v>25</v>
      </c>
      <c r="I5" s="10">
        <v>178</v>
      </c>
      <c r="J5" s="10">
        <v>61.5</v>
      </c>
      <c r="K5" s="13">
        <f t="shared" si="0"/>
        <v>0.68461538461538463</v>
      </c>
      <c r="L5" s="33">
        <v>3</v>
      </c>
    </row>
    <row r="6" spans="1:12" ht="20.100000000000001" customHeight="1">
      <c r="A6" s="3">
        <v>0.36458333333333331</v>
      </c>
      <c r="B6" s="4">
        <v>407</v>
      </c>
      <c r="C6" s="2" t="s">
        <v>45</v>
      </c>
      <c r="D6" s="2" t="s">
        <v>46</v>
      </c>
      <c r="E6" s="2" t="s">
        <v>47</v>
      </c>
      <c r="F6" s="2" t="s">
        <v>13</v>
      </c>
      <c r="G6" s="2" t="s">
        <v>14</v>
      </c>
      <c r="H6" s="2" t="s">
        <v>15</v>
      </c>
      <c r="I6" s="10">
        <v>178</v>
      </c>
      <c r="J6" s="10">
        <v>61</v>
      </c>
      <c r="K6" s="13">
        <f t="shared" si="0"/>
        <v>0.68461538461538463</v>
      </c>
      <c r="L6" s="33">
        <v>4</v>
      </c>
    </row>
    <row r="7" spans="1:12" ht="20.100000000000001" customHeight="1">
      <c r="A7" s="3">
        <v>0.33333333333333331</v>
      </c>
      <c r="B7" s="4">
        <v>400</v>
      </c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2"/>
      <c r="I7" s="10">
        <v>177</v>
      </c>
      <c r="J7" s="36">
        <v>61.5</v>
      </c>
      <c r="K7" s="13">
        <f t="shared" si="0"/>
        <v>0.68076923076923079</v>
      </c>
      <c r="L7" s="10">
        <v>5</v>
      </c>
    </row>
    <row r="8" spans="1:12" ht="20.100000000000001" customHeight="1">
      <c r="A8" s="3">
        <v>0.43472222222222223</v>
      </c>
      <c r="B8" s="4">
        <v>421</v>
      </c>
      <c r="C8" s="2" t="s">
        <v>92</v>
      </c>
      <c r="D8" s="2" t="s">
        <v>93</v>
      </c>
      <c r="E8" s="2" t="s">
        <v>94</v>
      </c>
      <c r="F8" s="2" t="s">
        <v>95</v>
      </c>
      <c r="G8" s="2" t="s">
        <v>15</v>
      </c>
      <c r="H8" s="2" t="s">
        <v>15</v>
      </c>
      <c r="I8" s="10">
        <v>176.5</v>
      </c>
      <c r="J8" s="10">
        <v>60</v>
      </c>
      <c r="K8" s="13">
        <f t="shared" si="0"/>
        <v>0.67884615384615388</v>
      </c>
      <c r="L8" s="10">
        <v>6</v>
      </c>
    </row>
    <row r="9" spans="1:12" ht="20.100000000000001" customHeight="1">
      <c r="A9" s="3">
        <v>0.35138888888888886</v>
      </c>
      <c r="B9" s="4">
        <v>404</v>
      </c>
      <c r="C9" s="2" t="s">
        <v>31</v>
      </c>
      <c r="D9" s="2" t="s">
        <v>32</v>
      </c>
      <c r="E9" s="2" t="s">
        <v>33</v>
      </c>
      <c r="F9" s="2" t="s">
        <v>34</v>
      </c>
      <c r="G9" s="2" t="s">
        <v>35</v>
      </c>
      <c r="H9" s="2" t="s">
        <v>15</v>
      </c>
      <c r="I9" s="10">
        <v>176</v>
      </c>
      <c r="J9" s="10">
        <v>61</v>
      </c>
      <c r="K9" s="13">
        <f t="shared" si="0"/>
        <v>0.67692307692307696</v>
      </c>
      <c r="L9" s="10">
        <v>7</v>
      </c>
    </row>
    <row r="10" spans="1:12" ht="20.100000000000001" customHeight="1">
      <c r="A10" s="3">
        <v>0.41249999999999998</v>
      </c>
      <c r="B10" s="4">
        <v>416</v>
      </c>
      <c r="C10" s="2" t="s">
        <v>10</v>
      </c>
      <c r="D10" s="2" t="s">
        <v>11</v>
      </c>
      <c r="E10" s="2" t="s">
        <v>83</v>
      </c>
      <c r="F10" s="2" t="s">
        <v>13</v>
      </c>
      <c r="G10" s="2" t="s">
        <v>30</v>
      </c>
      <c r="H10" s="2" t="s">
        <v>15</v>
      </c>
      <c r="I10" s="10">
        <v>175.5</v>
      </c>
      <c r="J10" s="10">
        <v>61</v>
      </c>
      <c r="K10" s="13">
        <f t="shared" si="0"/>
        <v>0.67500000000000004</v>
      </c>
      <c r="L10" s="10">
        <v>8</v>
      </c>
    </row>
    <row r="11" spans="1:12" ht="20.100000000000001" customHeight="1">
      <c r="A11" s="3">
        <v>0.38958333333333334</v>
      </c>
      <c r="B11" s="4">
        <v>411</v>
      </c>
      <c r="C11" s="2" t="s">
        <v>61</v>
      </c>
      <c r="D11" s="2" t="s">
        <v>62</v>
      </c>
      <c r="E11" s="2" t="s">
        <v>63</v>
      </c>
      <c r="F11" s="2" t="s">
        <v>64</v>
      </c>
      <c r="G11" s="2" t="s">
        <v>65</v>
      </c>
      <c r="H11" s="2" t="s">
        <v>15</v>
      </c>
      <c r="I11" s="10">
        <v>175</v>
      </c>
      <c r="J11" s="10">
        <v>59.5</v>
      </c>
      <c r="K11" s="13">
        <f t="shared" si="0"/>
        <v>0.67307692307692313</v>
      </c>
      <c r="L11" s="10">
        <v>9</v>
      </c>
    </row>
    <row r="12" spans="1:12" ht="20.100000000000001" customHeight="1">
      <c r="A12" s="3">
        <v>0.35555555555555557</v>
      </c>
      <c r="B12" s="4">
        <v>405</v>
      </c>
      <c r="C12" s="2" t="s">
        <v>36</v>
      </c>
      <c r="D12" s="2" t="s">
        <v>37</v>
      </c>
      <c r="E12" s="2" t="s">
        <v>38</v>
      </c>
      <c r="F12" s="2" t="s">
        <v>39</v>
      </c>
      <c r="G12" s="2" t="s">
        <v>15</v>
      </c>
      <c r="H12" s="2" t="s">
        <v>15</v>
      </c>
      <c r="I12" s="10">
        <v>174.5</v>
      </c>
      <c r="J12" s="10">
        <v>60</v>
      </c>
      <c r="K12" s="13">
        <f t="shared" si="0"/>
        <v>0.6711538461538461</v>
      </c>
      <c r="L12" s="10">
        <v>10</v>
      </c>
    </row>
    <row r="13" spans="1:12" ht="20.100000000000001" customHeight="1">
      <c r="A13" s="3">
        <v>0.40347222222222223</v>
      </c>
      <c r="B13" s="4">
        <v>414</v>
      </c>
      <c r="C13" s="2" t="s">
        <v>73</v>
      </c>
      <c r="D13" s="2" t="s">
        <v>74</v>
      </c>
      <c r="E13" s="2" t="s">
        <v>75</v>
      </c>
      <c r="F13" s="2" t="s">
        <v>76</v>
      </c>
      <c r="G13" s="2" t="s">
        <v>77</v>
      </c>
      <c r="H13" s="2" t="s">
        <v>15</v>
      </c>
      <c r="I13" s="10">
        <v>173.5</v>
      </c>
      <c r="J13" s="10">
        <v>60.5</v>
      </c>
      <c r="K13" s="13">
        <f t="shared" si="0"/>
        <v>0.66730769230769227</v>
      </c>
      <c r="L13" s="10">
        <v>11</v>
      </c>
    </row>
    <row r="14" spans="1:12" ht="20.100000000000001" customHeight="1">
      <c r="A14" s="3">
        <v>0.37361111111111112</v>
      </c>
      <c r="B14" s="4">
        <v>409</v>
      </c>
      <c r="C14" s="2" t="s">
        <v>52</v>
      </c>
      <c r="D14" s="2" t="s">
        <v>53</v>
      </c>
      <c r="E14" s="2" t="s">
        <v>54</v>
      </c>
      <c r="F14" s="2" t="s">
        <v>55</v>
      </c>
      <c r="G14" s="2" t="s">
        <v>56</v>
      </c>
      <c r="H14" s="2" t="s">
        <v>15</v>
      </c>
      <c r="I14" s="10">
        <v>173.5</v>
      </c>
      <c r="J14" s="10">
        <v>59.5</v>
      </c>
      <c r="K14" s="13">
        <f t="shared" si="0"/>
        <v>0.66730769230769227</v>
      </c>
      <c r="L14" s="10">
        <v>12</v>
      </c>
    </row>
    <row r="15" spans="1:12" ht="20.100000000000001" customHeight="1">
      <c r="A15" s="3">
        <v>0.42569444444444443</v>
      </c>
      <c r="B15" s="4">
        <v>419</v>
      </c>
      <c r="C15" s="2" t="s">
        <v>87</v>
      </c>
      <c r="D15" s="2" t="s">
        <v>88</v>
      </c>
      <c r="E15" s="2" t="s">
        <v>89</v>
      </c>
      <c r="F15" s="2" t="s">
        <v>43</v>
      </c>
      <c r="G15" s="2" t="s">
        <v>8</v>
      </c>
      <c r="H15" s="2" t="s">
        <v>15</v>
      </c>
      <c r="I15" s="10">
        <v>173</v>
      </c>
      <c r="J15" s="10">
        <v>60</v>
      </c>
      <c r="K15" s="13">
        <f t="shared" si="0"/>
        <v>0.66538461538461535</v>
      </c>
      <c r="L15" s="10">
        <v>13</v>
      </c>
    </row>
    <row r="16" spans="1:12" ht="20.100000000000001" customHeight="1">
      <c r="A16" s="3">
        <v>0.41666666666666669</v>
      </c>
      <c r="B16" s="4">
        <v>417</v>
      </c>
      <c r="C16" s="2" t="s">
        <v>84</v>
      </c>
      <c r="D16" s="2" t="s">
        <v>85</v>
      </c>
      <c r="E16" s="2" t="s">
        <v>86</v>
      </c>
      <c r="F16" s="2" t="s">
        <v>69</v>
      </c>
      <c r="G16" s="2" t="s">
        <v>14</v>
      </c>
      <c r="H16" s="2" t="s">
        <v>15</v>
      </c>
      <c r="I16" s="10">
        <v>172.5</v>
      </c>
      <c r="J16" s="10">
        <v>60</v>
      </c>
      <c r="K16" s="13">
        <f t="shared" si="0"/>
        <v>0.66346153846153844</v>
      </c>
      <c r="L16" s="10">
        <v>14</v>
      </c>
    </row>
    <row r="17" spans="1:12" ht="20.100000000000001" customHeight="1">
      <c r="A17" s="3">
        <v>0.34652777777777777</v>
      </c>
      <c r="B17" s="4">
        <v>403</v>
      </c>
      <c r="C17" s="2" t="s">
        <v>26</v>
      </c>
      <c r="D17" s="2" t="s">
        <v>27</v>
      </c>
      <c r="E17" s="2" t="s">
        <v>28</v>
      </c>
      <c r="F17" s="2" t="s">
        <v>29</v>
      </c>
      <c r="G17" s="2" t="s">
        <v>30</v>
      </c>
      <c r="H17" s="2" t="s">
        <v>15</v>
      </c>
      <c r="I17" s="10">
        <v>171</v>
      </c>
      <c r="J17" s="10">
        <v>59.5</v>
      </c>
      <c r="K17" s="13">
        <f t="shared" si="0"/>
        <v>0.65769230769230769</v>
      </c>
      <c r="L17" s="10">
        <v>15</v>
      </c>
    </row>
    <row r="18" spans="1:12" ht="20.100000000000001" customHeight="1">
      <c r="A18" s="3">
        <v>0.44374999999999998</v>
      </c>
      <c r="B18" s="4">
        <v>423</v>
      </c>
      <c r="C18" s="2" t="s">
        <v>100</v>
      </c>
      <c r="D18" s="2" t="s">
        <v>101</v>
      </c>
      <c r="E18" s="2" t="s">
        <v>102</v>
      </c>
      <c r="F18" s="2" t="s">
        <v>76</v>
      </c>
      <c r="G18" s="2" t="s">
        <v>103</v>
      </c>
      <c r="H18" s="2" t="s">
        <v>15</v>
      </c>
      <c r="I18" s="10">
        <v>170</v>
      </c>
      <c r="J18" s="10">
        <v>59</v>
      </c>
      <c r="K18" s="13">
        <f t="shared" si="0"/>
        <v>0.65384615384615385</v>
      </c>
      <c r="L18" s="10">
        <v>16</v>
      </c>
    </row>
    <row r="19" spans="1:12" ht="20.100000000000001" customHeight="1">
      <c r="A19" s="3">
        <v>0.33750000000000002</v>
      </c>
      <c r="B19" s="4">
        <v>401</v>
      </c>
      <c r="C19" s="2" t="s">
        <v>16</v>
      </c>
      <c r="D19" s="2" t="s">
        <v>17</v>
      </c>
      <c r="E19" s="2" t="s">
        <v>18</v>
      </c>
      <c r="F19" s="2" t="s">
        <v>19</v>
      </c>
      <c r="G19" s="2" t="s">
        <v>20</v>
      </c>
      <c r="H19" s="2" t="s">
        <v>15</v>
      </c>
      <c r="I19" s="10">
        <v>169</v>
      </c>
      <c r="J19" s="10">
        <v>59</v>
      </c>
      <c r="K19" s="13">
        <f t="shared" si="0"/>
        <v>0.65</v>
      </c>
      <c r="L19" s="10">
        <v>17</v>
      </c>
    </row>
    <row r="20" spans="1:12" ht="20.100000000000001" customHeight="1">
      <c r="A20" s="3">
        <v>0.40763888888888888</v>
      </c>
      <c r="B20" s="4">
        <v>415</v>
      </c>
      <c r="C20" s="2" t="s">
        <v>78</v>
      </c>
      <c r="D20" s="2" t="s">
        <v>79</v>
      </c>
      <c r="E20" s="2" t="s">
        <v>80</v>
      </c>
      <c r="F20" s="2" t="s">
        <v>81</v>
      </c>
      <c r="G20" s="2" t="s">
        <v>82</v>
      </c>
      <c r="H20" s="2" t="s">
        <v>15</v>
      </c>
      <c r="I20" s="10">
        <v>168</v>
      </c>
      <c r="J20" s="10">
        <v>58</v>
      </c>
      <c r="K20" s="13">
        <f t="shared" si="0"/>
        <v>0.64615384615384619</v>
      </c>
      <c r="L20" s="10">
        <v>18</v>
      </c>
    </row>
    <row r="21" spans="1:12" ht="20.100000000000001" customHeight="1">
      <c r="A21" s="3">
        <v>0.43055555555555558</v>
      </c>
      <c r="B21" s="4">
        <v>420</v>
      </c>
      <c r="C21" s="2" t="s">
        <v>73</v>
      </c>
      <c r="D21" s="2" t="s">
        <v>90</v>
      </c>
      <c r="E21" s="2" t="s">
        <v>91</v>
      </c>
      <c r="F21" s="2" t="s">
        <v>76</v>
      </c>
      <c r="G21" s="2" t="s">
        <v>14</v>
      </c>
      <c r="H21" s="2" t="s">
        <v>15</v>
      </c>
      <c r="I21" s="10">
        <v>167</v>
      </c>
      <c r="J21" s="10">
        <v>59</v>
      </c>
      <c r="K21" s="13">
        <f t="shared" si="0"/>
        <v>0.64230769230769236</v>
      </c>
      <c r="L21" s="10">
        <v>19</v>
      </c>
    </row>
    <row r="22" spans="1:12" ht="20.100000000000001" customHeight="1">
      <c r="A22" s="3">
        <v>0.37847222222222221</v>
      </c>
      <c r="B22" s="4">
        <v>410</v>
      </c>
      <c r="C22" s="2" t="s">
        <v>57</v>
      </c>
      <c r="D22" s="2" t="s">
        <v>58</v>
      </c>
      <c r="E22" s="2" t="s">
        <v>59</v>
      </c>
      <c r="F22" s="2" t="s">
        <v>13</v>
      </c>
      <c r="G22" s="2" t="s">
        <v>60</v>
      </c>
      <c r="H22" s="2" t="s">
        <v>15</v>
      </c>
      <c r="I22" s="10">
        <v>166.5</v>
      </c>
      <c r="J22" s="10">
        <v>58</v>
      </c>
      <c r="K22" s="13">
        <f t="shared" si="0"/>
        <v>0.64038461538461533</v>
      </c>
      <c r="L22" s="10">
        <v>20</v>
      </c>
    </row>
    <row r="23" spans="1:12" ht="20.100000000000001" customHeight="1">
      <c r="A23" s="3">
        <v>0.36041666666666666</v>
      </c>
      <c r="B23" s="4">
        <v>406</v>
      </c>
      <c r="C23" s="2" t="s">
        <v>40</v>
      </c>
      <c r="D23" s="2" t="s">
        <v>41</v>
      </c>
      <c r="E23" s="2" t="s">
        <v>42</v>
      </c>
      <c r="F23" s="2" t="s">
        <v>43</v>
      </c>
      <c r="G23" s="2" t="s">
        <v>44</v>
      </c>
      <c r="H23" s="2" t="s">
        <v>15</v>
      </c>
      <c r="I23" s="10">
        <v>166</v>
      </c>
      <c r="J23" s="10">
        <v>57.5</v>
      </c>
      <c r="K23" s="13">
        <f t="shared" si="0"/>
        <v>0.63846153846153841</v>
      </c>
      <c r="L23" s="10">
        <v>21</v>
      </c>
    </row>
    <row r="24" spans="1:12" ht="20.100000000000001" customHeight="1">
      <c r="A24" s="3">
        <v>0.39861111111111114</v>
      </c>
      <c r="B24" s="4">
        <v>413</v>
      </c>
      <c r="C24" s="2" t="s">
        <v>70</v>
      </c>
      <c r="D24" s="2" t="s">
        <v>71</v>
      </c>
      <c r="E24" s="2" t="s">
        <v>72</v>
      </c>
      <c r="F24" s="2" t="s">
        <v>64</v>
      </c>
      <c r="G24" s="2" t="s">
        <v>60</v>
      </c>
      <c r="H24" s="2" t="s">
        <v>15</v>
      </c>
      <c r="I24" s="10">
        <v>165</v>
      </c>
      <c r="J24" s="10">
        <v>57</v>
      </c>
      <c r="K24" s="13">
        <f t="shared" si="0"/>
        <v>0.63461538461538458</v>
      </c>
      <c r="L24" s="10">
        <v>22</v>
      </c>
    </row>
    <row r="25" spans="1:12" ht="20.100000000000001" customHeight="1">
      <c r="A25" s="3">
        <v>0.42152777777777778</v>
      </c>
      <c r="B25" s="4">
        <v>418</v>
      </c>
      <c r="C25" s="32" t="s">
        <v>313</v>
      </c>
      <c r="D25" s="32" t="s">
        <v>524</v>
      </c>
      <c r="E25" s="32" t="s">
        <v>525</v>
      </c>
      <c r="F25" s="2" t="s">
        <v>13</v>
      </c>
      <c r="G25" s="2" t="s">
        <v>14</v>
      </c>
      <c r="H25" s="2" t="s">
        <v>15</v>
      </c>
      <c r="I25" s="10">
        <v>164</v>
      </c>
      <c r="J25" s="10">
        <v>56.5</v>
      </c>
      <c r="K25" s="13">
        <f t="shared" si="0"/>
        <v>0.63076923076923075</v>
      </c>
      <c r="L25" s="10">
        <v>23</v>
      </c>
    </row>
    <row r="26" spans="1:12" ht="20.100000000000001" customHeight="1">
      <c r="A26" s="3">
        <v>0.39444444444444443</v>
      </c>
      <c r="B26" s="4">
        <v>412</v>
      </c>
      <c r="C26" s="2" t="s">
        <v>66</v>
      </c>
      <c r="D26" s="2" t="s">
        <v>67</v>
      </c>
      <c r="E26" s="2" t="s">
        <v>68</v>
      </c>
      <c r="F26" s="2" t="s">
        <v>69</v>
      </c>
      <c r="G26" s="2" t="s">
        <v>14</v>
      </c>
      <c r="H26" s="2" t="s">
        <v>15</v>
      </c>
      <c r="I26" s="10">
        <v>162.5</v>
      </c>
      <c r="J26" s="10">
        <v>56.5</v>
      </c>
      <c r="K26" s="13">
        <f t="shared" si="0"/>
        <v>0.625</v>
      </c>
      <c r="L26" s="10">
        <v>24</v>
      </c>
    </row>
    <row r="27" spans="1:12" ht="20.100000000000001" customHeight="1">
      <c r="A27" s="5" t="s">
        <v>104</v>
      </c>
      <c r="B27" s="4"/>
      <c r="C27" s="2"/>
      <c r="D27" s="2"/>
      <c r="E27" s="2"/>
      <c r="F27" s="2"/>
      <c r="G27" s="2"/>
      <c r="H27" s="2"/>
      <c r="I27" s="10"/>
      <c r="J27" s="10"/>
      <c r="K27" s="13"/>
      <c r="L27" s="10"/>
    </row>
    <row r="28" spans="1:12" ht="20.100000000000001" customHeight="1">
      <c r="A28" s="3">
        <v>0.44513888888888886</v>
      </c>
      <c r="B28" s="4">
        <v>438</v>
      </c>
      <c r="C28" s="2" t="s">
        <v>140</v>
      </c>
      <c r="D28" s="2" t="s">
        <v>141</v>
      </c>
      <c r="E28" s="2" t="s">
        <v>142</v>
      </c>
      <c r="F28" s="2" t="s">
        <v>19</v>
      </c>
      <c r="G28" s="2" t="s">
        <v>20</v>
      </c>
      <c r="H28" s="2" t="s">
        <v>15</v>
      </c>
      <c r="I28" s="33" t="s">
        <v>513</v>
      </c>
      <c r="J28" s="10"/>
      <c r="K28" s="34" t="s">
        <v>513</v>
      </c>
      <c r="L28" s="10"/>
    </row>
    <row r="29" spans="1:12" ht="20.100000000000001" customHeight="1">
      <c r="A29" s="3">
        <v>0.41111111111111109</v>
      </c>
      <c r="B29" s="4">
        <v>432</v>
      </c>
      <c r="C29" s="2" t="s">
        <v>123</v>
      </c>
      <c r="D29" s="2" t="s">
        <v>124</v>
      </c>
      <c r="E29" s="2" t="s">
        <v>125</v>
      </c>
      <c r="F29" s="2" t="s">
        <v>126</v>
      </c>
      <c r="G29" s="2" t="s">
        <v>14</v>
      </c>
      <c r="H29" s="2" t="s">
        <v>15</v>
      </c>
      <c r="I29" s="33" t="s">
        <v>536</v>
      </c>
      <c r="J29" s="10"/>
      <c r="K29" s="34" t="s">
        <v>536</v>
      </c>
      <c r="L29" s="10"/>
    </row>
    <row r="30" spans="1:12" ht="20.100000000000001" customHeight="1">
      <c r="A30" s="3">
        <v>0.46736111111111112</v>
      </c>
      <c r="B30" s="4">
        <v>444</v>
      </c>
      <c r="C30" s="2" t="s">
        <v>154</v>
      </c>
      <c r="D30" s="2" t="s">
        <v>155</v>
      </c>
      <c r="E30" s="2" t="s">
        <v>156</v>
      </c>
      <c r="F30" s="2" t="s">
        <v>76</v>
      </c>
      <c r="G30" s="2" t="s">
        <v>77</v>
      </c>
      <c r="H30" s="2" t="s">
        <v>15</v>
      </c>
      <c r="I30" s="33" t="s">
        <v>536</v>
      </c>
      <c r="J30" s="10"/>
      <c r="K30" s="34" t="s">
        <v>536</v>
      </c>
      <c r="L30" s="10"/>
    </row>
    <row r="31" spans="1:12" ht="20.100000000000001" customHeight="1">
      <c r="A31" s="3">
        <v>0.45833333333333331</v>
      </c>
      <c r="B31" s="4">
        <v>442</v>
      </c>
      <c r="C31" s="2" t="s">
        <v>148</v>
      </c>
      <c r="D31" s="2" t="s">
        <v>149</v>
      </c>
      <c r="E31" s="2" t="s">
        <v>150</v>
      </c>
      <c r="F31" s="2" t="s">
        <v>29</v>
      </c>
      <c r="G31" s="2" t="s">
        <v>51</v>
      </c>
      <c r="H31" s="2" t="s">
        <v>15</v>
      </c>
      <c r="I31" s="10">
        <v>200.5</v>
      </c>
      <c r="J31" s="10">
        <v>59</v>
      </c>
      <c r="K31" s="13">
        <f t="shared" ref="K31:K48" si="1">I31/280</f>
        <v>0.71607142857142858</v>
      </c>
      <c r="L31" s="10">
        <v>1</v>
      </c>
    </row>
    <row r="32" spans="1:12" ht="20.100000000000001" customHeight="1">
      <c r="A32" s="3">
        <v>0.375</v>
      </c>
      <c r="B32" s="4">
        <v>425</v>
      </c>
      <c r="C32" s="2" t="s">
        <v>105</v>
      </c>
      <c r="D32" s="2" t="s">
        <v>106</v>
      </c>
      <c r="E32" s="2" t="s">
        <v>107</v>
      </c>
      <c r="F32" s="2" t="s">
        <v>13</v>
      </c>
      <c r="G32" s="2" t="s">
        <v>30</v>
      </c>
      <c r="H32" s="2" t="s">
        <v>15</v>
      </c>
      <c r="I32" s="10">
        <v>199</v>
      </c>
      <c r="J32" s="10">
        <v>57</v>
      </c>
      <c r="K32" s="13">
        <f t="shared" si="1"/>
        <v>0.71071428571428574</v>
      </c>
      <c r="L32" s="10">
        <v>2</v>
      </c>
    </row>
    <row r="33" spans="1:12" ht="20.100000000000001" customHeight="1">
      <c r="A33" s="3">
        <v>0.45416666666666666</v>
      </c>
      <c r="B33" s="4">
        <v>441</v>
      </c>
      <c r="C33" s="2" t="s">
        <v>73</v>
      </c>
      <c r="D33" s="2" t="s">
        <v>146</v>
      </c>
      <c r="E33" s="2" t="s">
        <v>147</v>
      </c>
      <c r="F33" s="2" t="s">
        <v>64</v>
      </c>
      <c r="G33" s="2" t="s">
        <v>60</v>
      </c>
      <c r="H33" s="2" t="s">
        <v>15</v>
      </c>
      <c r="I33" s="10">
        <v>196.5</v>
      </c>
      <c r="J33" s="10">
        <v>58</v>
      </c>
      <c r="K33" s="13">
        <f t="shared" si="1"/>
        <v>0.70178571428571423</v>
      </c>
      <c r="L33" s="10">
        <v>3</v>
      </c>
    </row>
    <row r="34" spans="1:12" ht="20.100000000000001" customHeight="1">
      <c r="A34" s="3">
        <v>0.4201388888888889</v>
      </c>
      <c r="B34" s="4">
        <v>434</v>
      </c>
      <c r="C34" s="2" t="s">
        <v>111</v>
      </c>
      <c r="D34" s="2" t="s">
        <v>129</v>
      </c>
      <c r="E34" s="2" t="s">
        <v>130</v>
      </c>
      <c r="F34" s="2" t="s">
        <v>95</v>
      </c>
      <c r="G34" s="2"/>
      <c r="H34" s="2" t="s">
        <v>15</v>
      </c>
      <c r="I34" s="10">
        <v>192.5</v>
      </c>
      <c r="J34" s="10">
        <v>56</v>
      </c>
      <c r="K34" s="13">
        <f t="shared" si="1"/>
        <v>0.6875</v>
      </c>
      <c r="L34" s="10">
        <v>4</v>
      </c>
    </row>
    <row r="35" spans="1:12" ht="20.100000000000001" customHeight="1">
      <c r="A35" s="3">
        <v>0.44027777777777777</v>
      </c>
      <c r="B35" s="4">
        <v>437</v>
      </c>
      <c r="C35" s="2" t="s">
        <v>113</v>
      </c>
      <c r="D35" s="2" t="s">
        <v>138</v>
      </c>
      <c r="E35" s="2" t="s">
        <v>139</v>
      </c>
      <c r="F35" s="2" t="s">
        <v>99</v>
      </c>
      <c r="G35" s="2" t="s">
        <v>15</v>
      </c>
      <c r="H35" s="2" t="s">
        <v>15</v>
      </c>
      <c r="I35" s="10">
        <v>192.5</v>
      </c>
      <c r="J35" s="10">
        <v>56</v>
      </c>
      <c r="K35" s="13">
        <f t="shared" si="1"/>
        <v>0.6875</v>
      </c>
      <c r="L35" s="10">
        <v>4</v>
      </c>
    </row>
    <row r="36" spans="1:12" ht="20.100000000000001" customHeight="1">
      <c r="A36" s="3">
        <v>0.43611111111111112</v>
      </c>
      <c r="B36" s="4">
        <v>436</v>
      </c>
      <c r="C36" s="2" t="s">
        <v>135</v>
      </c>
      <c r="D36" s="2" t="s">
        <v>136</v>
      </c>
      <c r="E36" s="2" t="s">
        <v>137</v>
      </c>
      <c r="F36" s="2" t="s">
        <v>43</v>
      </c>
      <c r="G36" s="2" t="s">
        <v>14</v>
      </c>
      <c r="H36" s="2" t="s">
        <v>15</v>
      </c>
      <c r="I36" s="10">
        <v>188.5</v>
      </c>
      <c r="J36" s="10">
        <v>54</v>
      </c>
      <c r="K36" s="13">
        <f t="shared" si="1"/>
        <v>0.67321428571428577</v>
      </c>
      <c r="L36" s="10">
        <v>6</v>
      </c>
    </row>
    <row r="37" spans="1:12" ht="20.100000000000001" customHeight="1">
      <c r="A37" s="3">
        <v>0.40208333333333335</v>
      </c>
      <c r="B37" s="4">
        <v>431</v>
      </c>
      <c r="C37" s="2" t="s">
        <v>120</v>
      </c>
      <c r="D37" s="2" t="s">
        <v>121</v>
      </c>
      <c r="E37" s="2" t="s">
        <v>122</v>
      </c>
      <c r="F37" s="2" t="s">
        <v>64</v>
      </c>
      <c r="G37" s="2" t="s">
        <v>65</v>
      </c>
      <c r="H37" s="2" t="s">
        <v>15</v>
      </c>
      <c r="I37" s="10">
        <v>188</v>
      </c>
      <c r="J37" s="10">
        <v>54</v>
      </c>
      <c r="K37" s="13">
        <f t="shared" si="1"/>
        <v>0.67142857142857137</v>
      </c>
      <c r="L37" s="10">
        <v>7</v>
      </c>
    </row>
    <row r="38" spans="1:12" ht="20.100000000000001" customHeight="1">
      <c r="A38" s="3">
        <v>0.37916666666666665</v>
      </c>
      <c r="B38" s="4">
        <v>426</v>
      </c>
      <c r="C38" s="2" t="s">
        <v>108</v>
      </c>
      <c r="D38" s="2" t="s">
        <v>109</v>
      </c>
      <c r="E38" s="2" t="s">
        <v>110</v>
      </c>
      <c r="F38" s="2" t="s">
        <v>13</v>
      </c>
      <c r="G38" s="2" t="s">
        <v>60</v>
      </c>
      <c r="H38" s="2" t="s">
        <v>15</v>
      </c>
      <c r="I38" s="10">
        <v>187</v>
      </c>
      <c r="J38" s="10">
        <v>55</v>
      </c>
      <c r="K38" s="13">
        <f t="shared" si="1"/>
        <v>0.66785714285714282</v>
      </c>
      <c r="L38" s="10">
        <v>8</v>
      </c>
    </row>
    <row r="39" spans="1:12" ht="20.100000000000001" customHeight="1">
      <c r="A39" s="3">
        <v>0.46319444444444446</v>
      </c>
      <c r="B39" s="4">
        <v>443</v>
      </c>
      <c r="C39" s="2" t="s">
        <v>45</v>
      </c>
      <c r="D39" s="2" t="s">
        <v>151</v>
      </c>
      <c r="E39" s="2" t="s">
        <v>152</v>
      </c>
      <c r="F39" s="2" t="s">
        <v>55</v>
      </c>
      <c r="G39" s="2" t="s">
        <v>153</v>
      </c>
      <c r="H39" s="2" t="s">
        <v>15</v>
      </c>
      <c r="I39" s="10">
        <v>185.4</v>
      </c>
      <c r="J39" s="10">
        <v>53</v>
      </c>
      <c r="K39" s="13">
        <f t="shared" si="1"/>
        <v>0.66214285714285714</v>
      </c>
      <c r="L39" s="10">
        <v>9</v>
      </c>
    </row>
    <row r="40" spans="1:12" ht="20.100000000000001" customHeight="1">
      <c r="A40" s="3">
        <v>0.3972222222222222</v>
      </c>
      <c r="B40" s="4">
        <v>430</v>
      </c>
      <c r="C40" s="2" t="s">
        <v>117</v>
      </c>
      <c r="D40" s="2" t="s">
        <v>118</v>
      </c>
      <c r="E40" s="2" t="s">
        <v>119</v>
      </c>
      <c r="F40" s="2" t="s">
        <v>29</v>
      </c>
      <c r="G40" s="2" t="s">
        <v>30</v>
      </c>
      <c r="H40" s="2" t="s">
        <v>15</v>
      </c>
      <c r="I40" s="10">
        <v>184.5</v>
      </c>
      <c r="J40" s="10">
        <v>53</v>
      </c>
      <c r="K40" s="13">
        <f t="shared" si="1"/>
        <v>0.65892857142857142</v>
      </c>
      <c r="L40" s="10">
        <v>10</v>
      </c>
    </row>
    <row r="41" spans="1:12" ht="20.100000000000001" customHeight="1">
      <c r="A41" s="3">
        <v>0.44930555555555557</v>
      </c>
      <c r="B41" s="4">
        <v>439</v>
      </c>
      <c r="C41" s="2" t="s">
        <v>73</v>
      </c>
      <c r="D41" s="2" t="s">
        <v>90</v>
      </c>
      <c r="E41" s="2" t="s">
        <v>91</v>
      </c>
      <c r="F41" s="2" t="s">
        <v>76</v>
      </c>
      <c r="G41" s="2" t="s">
        <v>103</v>
      </c>
      <c r="H41" s="2" t="s">
        <v>15</v>
      </c>
      <c r="I41" s="10">
        <v>182</v>
      </c>
      <c r="J41" s="10">
        <v>53</v>
      </c>
      <c r="K41" s="13">
        <f t="shared" si="1"/>
        <v>0.65</v>
      </c>
      <c r="L41" s="10">
        <v>11</v>
      </c>
    </row>
    <row r="42" spans="1:12" ht="20.100000000000001" customHeight="1">
      <c r="A42" s="3">
        <v>0.38819444444444445</v>
      </c>
      <c r="B42" s="4">
        <v>428</v>
      </c>
      <c r="C42" s="2" t="s">
        <v>113</v>
      </c>
      <c r="D42" s="2" t="s">
        <v>114</v>
      </c>
      <c r="E42" s="2" t="s">
        <v>115</v>
      </c>
      <c r="F42" s="2" t="s">
        <v>24</v>
      </c>
      <c r="G42" s="2" t="s">
        <v>15</v>
      </c>
      <c r="H42" s="2" t="s">
        <v>15</v>
      </c>
      <c r="I42" s="10">
        <v>181.5</v>
      </c>
      <c r="J42" s="10">
        <v>52</v>
      </c>
      <c r="K42" s="13">
        <f t="shared" si="1"/>
        <v>0.64821428571428574</v>
      </c>
      <c r="L42" s="10">
        <v>12</v>
      </c>
    </row>
    <row r="43" spans="1:12" ht="20.100000000000001" customHeight="1">
      <c r="A43" s="3">
        <v>0.41111111111111109</v>
      </c>
      <c r="B43" s="4">
        <v>433</v>
      </c>
      <c r="C43" s="2" t="s">
        <v>127</v>
      </c>
      <c r="D43" s="2" t="s">
        <v>41</v>
      </c>
      <c r="E43" s="2" t="s">
        <v>128</v>
      </c>
      <c r="F43" s="2" t="s">
        <v>43</v>
      </c>
      <c r="G43" s="2" t="s">
        <v>44</v>
      </c>
      <c r="H43" s="2" t="s">
        <v>15</v>
      </c>
      <c r="I43" s="10">
        <v>180</v>
      </c>
      <c r="J43" s="10">
        <v>52</v>
      </c>
      <c r="K43" s="13">
        <f t="shared" si="1"/>
        <v>0.6428571428571429</v>
      </c>
      <c r="L43" s="10">
        <v>13</v>
      </c>
    </row>
    <row r="44" spans="1:12" ht="20.100000000000001" customHeight="1">
      <c r="A44" s="3">
        <v>0.39305555555555555</v>
      </c>
      <c r="B44" s="4">
        <v>429</v>
      </c>
      <c r="C44" s="2" t="s">
        <v>116</v>
      </c>
      <c r="D44" s="32" t="s">
        <v>520</v>
      </c>
      <c r="E44" s="32" t="s">
        <v>521</v>
      </c>
      <c r="F44" s="2" t="s">
        <v>39</v>
      </c>
      <c r="G44" s="2" t="s">
        <v>15</v>
      </c>
      <c r="H44" s="2" t="s">
        <v>15</v>
      </c>
      <c r="I44" s="10">
        <v>179.5</v>
      </c>
      <c r="J44" s="10">
        <v>52</v>
      </c>
      <c r="K44" s="13">
        <f t="shared" si="1"/>
        <v>0.64107142857142863</v>
      </c>
      <c r="L44" s="10">
        <v>14</v>
      </c>
    </row>
    <row r="45" spans="1:12" ht="20.100000000000001" customHeight="1">
      <c r="A45" s="3">
        <v>0.47222222222222221</v>
      </c>
      <c r="B45" s="4">
        <v>445</v>
      </c>
      <c r="C45" s="2" t="s">
        <v>111</v>
      </c>
      <c r="D45" s="2" t="s">
        <v>157</v>
      </c>
      <c r="E45" s="2" t="s">
        <v>158</v>
      </c>
      <c r="F45" s="2" t="s">
        <v>34</v>
      </c>
      <c r="G45" s="2" t="s">
        <v>35</v>
      </c>
      <c r="H45" s="2" t="s">
        <v>159</v>
      </c>
      <c r="I45" s="10">
        <v>179</v>
      </c>
      <c r="J45" s="10">
        <v>52</v>
      </c>
      <c r="K45" s="13">
        <f t="shared" si="1"/>
        <v>0.63928571428571423</v>
      </c>
      <c r="L45" s="10">
        <v>15</v>
      </c>
    </row>
    <row r="46" spans="1:12" ht="20.100000000000001" customHeight="1">
      <c r="A46" s="3">
        <v>0.45416666666666666</v>
      </c>
      <c r="B46" s="4">
        <v>440</v>
      </c>
      <c r="C46" s="2" t="s">
        <v>143</v>
      </c>
      <c r="D46" s="2" t="s">
        <v>144</v>
      </c>
      <c r="E46" s="2" t="s">
        <v>145</v>
      </c>
      <c r="F46" s="2" t="s">
        <v>43</v>
      </c>
      <c r="G46" s="2" t="s">
        <v>8</v>
      </c>
      <c r="H46" s="2" t="s">
        <v>15</v>
      </c>
      <c r="I46" s="10">
        <v>177.5</v>
      </c>
      <c r="J46" s="10">
        <v>52</v>
      </c>
      <c r="K46" s="13">
        <f t="shared" si="1"/>
        <v>0.6339285714285714</v>
      </c>
      <c r="L46" s="10">
        <v>16</v>
      </c>
    </row>
    <row r="47" spans="1:12" ht="20.100000000000001" customHeight="1">
      <c r="A47" s="3">
        <v>0.43125000000000002</v>
      </c>
      <c r="B47" s="4">
        <v>435</v>
      </c>
      <c r="C47" s="2" t="s">
        <v>131</v>
      </c>
      <c r="D47" s="2" t="s">
        <v>132</v>
      </c>
      <c r="E47" s="2" t="s">
        <v>133</v>
      </c>
      <c r="F47" s="2" t="s">
        <v>134</v>
      </c>
      <c r="G47" s="2" t="s">
        <v>14</v>
      </c>
      <c r="H47" s="2" t="s">
        <v>15</v>
      </c>
      <c r="I47" s="10">
        <v>177</v>
      </c>
      <c r="J47" s="10">
        <v>51</v>
      </c>
      <c r="K47" s="13">
        <f t="shared" si="1"/>
        <v>0.63214285714285712</v>
      </c>
      <c r="L47" s="10">
        <v>17</v>
      </c>
    </row>
    <row r="48" spans="1:12" ht="20.100000000000001" customHeight="1">
      <c r="A48" s="3">
        <v>0.3840277777777778</v>
      </c>
      <c r="B48" s="4">
        <v>427</v>
      </c>
      <c r="C48" s="2" t="s">
        <v>111</v>
      </c>
      <c r="D48" s="2" t="s">
        <v>41</v>
      </c>
      <c r="E48" s="2" t="s">
        <v>112</v>
      </c>
      <c r="F48" s="2" t="s">
        <v>81</v>
      </c>
      <c r="G48" s="2" t="s">
        <v>82</v>
      </c>
      <c r="H48" s="2" t="s">
        <v>15</v>
      </c>
      <c r="I48" s="10">
        <v>176.5</v>
      </c>
      <c r="J48" s="10">
        <v>52</v>
      </c>
      <c r="K48" s="13">
        <f t="shared" si="1"/>
        <v>0.63035714285714284</v>
      </c>
      <c r="L48" s="10">
        <v>18</v>
      </c>
    </row>
    <row r="49" spans="1:12" ht="20.100000000000001" customHeight="1">
      <c r="A49" s="5" t="s">
        <v>160</v>
      </c>
      <c r="B49" s="4"/>
      <c r="C49" s="2"/>
      <c r="D49" s="2"/>
      <c r="E49" s="2"/>
      <c r="F49" s="2"/>
      <c r="G49" s="2"/>
      <c r="H49" s="2"/>
      <c r="I49" s="10"/>
      <c r="J49" s="10"/>
      <c r="K49" s="13"/>
      <c r="L49" s="10"/>
    </row>
    <row r="50" spans="1:12" ht="20.100000000000001" customHeight="1">
      <c r="A50" s="3">
        <v>0.44027777777777777</v>
      </c>
      <c r="B50" s="4">
        <v>460</v>
      </c>
      <c r="C50" s="2" t="s">
        <v>154</v>
      </c>
      <c r="D50" s="2" t="s">
        <v>155</v>
      </c>
      <c r="E50" s="2" t="s">
        <v>156</v>
      </c>
      <c r="F50" s="2" t="s">
        <v>76</v>
      </c>
      <c r="G50" s="2" t="s">
        <v>14</v>
      </c>
      <c r="H50" s="2" t="s">
        <v>15</v>
      </c>
      <c r="I50" s="33" t="s">
        <v>536</v>
      </c>
      <c r="J50" s="10"/>
      <c r="K50" s="34" t="s">
        <v>536</v>
      </c>
      <c r="L50" s="10"/>
    </row>
    <row r="51" spans="1:12" ht="20.100000000000001" customHeight="1">
      <c r="A51" s="3">
        <v>0.3972222222222222</v>
      </c>
      <c r="B51" s="4">
        <v>452</v>
      </c>
      <c r="C51" s="2" t="s">
        <v>171</v>
      </c>
      <c r="D51" s="2" t="s">
        <v>37</v>
      </c>
      <c r="E51" s="2" t="s">
        <v>172</v>
      </c>
      <c r="F51" s="2" t="s">
        <v>39</v>
      </c>
      <c r="G51" s="2" t="s">
        <v>15</v>
      </c>
      <c r="H51" s="2" t="s">
        <v>15</v>
      </c>
      <c r="I51" s="10">
        <v>168</v>
      </c>
      <c r="J51" s="10">
        <v>56</v>
      </c>
      <c r="K51" s="13">
        <f t="shared" ref="K51:K69" si="2">I51/240</f>
        <v>0.7</v>
      </c>
      <c r="L51" s="10">
        <v>1</v>
      </c>
    </row>
    <row r="52" spans="1:12" ht="20.100000000000001" customHeight="1">
      <c r="A52" s="3">
        <v>0.47638888888888886</v>
      </c>
      <c r="B52" s="4">
        <v>468</v>
      </c>
      <c r="C52" s="2" t="s">
        <v>100</v>
      </c>
      <c r="D52" s="2" t="s">
        <v>101</v>
      </c>
      <c r="E52" s="2" t="s">
        <v>102</v>
      </c>
      <c r="F52" s="2" t="s">
        <v>76</v>
      </c>
      <c r="G52" s="2" t="s">
        <v>14</v>
      </c>
      <c r="H52" s="2" t="s">
        <v>15</v>
      </c>
      <c r="I52" s="10">
        <v>168</v>
      </c>
      <c r="J52" s="10">
        <v>56</v>
      </c>
      <c r="K52" s="13">
        <f t="shared" si="2"/>
        <v>0.7</v>
      </c>
      <c r="L52" s="10">
        <v>1</v>
      </c>
    </row>
    <row r="53" spans="1:12" ht="20.100000000000001" customHeight="1">
      <c r="A53" s="3">
        <v>0.43125000000000002</v>
      </c>
      <c r="B53" s="4">
        <v>458</v>
      </c>
      <c r="C53" s="2" t="s">
        <v>105</v>
      </c>
      <c r="D53" s="2" t="s">
        <v>106</v>
      </c>
      <c r="E53" s="2" t="s">
        <v>184</v>
      </c>
      <c r="F53" s="2" t="s">
        <v>13</v>
      </c>
      <c r="G53" s="2" t="s">
        <v>60</v>
      </c>
      <c r="H53" s="2" t="s">
        <v>15</v>
      </c>
      <c r="I53" s="10">
        <v>168</v>
      </c>
      <c r="J53" s="10">
        <v>55</v>
      </c>
      <c r="K53" s="13">
        <f t="shared" si="2"/>
        <v>0.7</v>
      </c>
      <c r="L53" s="10">
        <v>3</v>
      </c>
    </row>
    <row r="54" spans="1:12" ht="20.100000000000001" customHeight="1">
      <c r="A54" s="3">
        <v>0.47222222222222221</v>
      </c>
      <c r="B54" s="4">
        <v>467</v>
      </c>
      <c r="C54" s="2" t="s">
        <v>10</v>
      </c>
      <c r="D54" s="2" t="s">
        <v>203</v>
      </c>
      <c r="E54" s="2" t="s">
        <v>204</v>
      </c>
      <c r="F54" s="2" t="s">
        <v>76</v>
      </c>
      <c r="G54" s="2" t="s">
        <v>77</v>
      </c>
      <c r="H54" s="2" t="s">
        <v>15</v>
      </c>
      <c r="I54" s="10">
        <v>167.5</v>
      </c>
      <c r="J54" s="10">
        <v>56</v>
      </c>
      <c r="K54" s="13">
        <f t="shared" si="2"/>
        <v>0.69791666666666663</v>
      </c>
      <c r="L54" s="10">
        <v>4</v>
      </c>
    </row>
    <row r="55" spans="1:12" ht="20.100000000000001" customHeight="1">
      <c r="A55" s="3">
        <v>0.375</v>
      </c>
      <c r="B55" s="4">
        <v>447</v>
      </c>
      <c r="C55" s="2" t="s">
        <v>161</v>
      </c>
      <c r="D55" s="2" t="s">
        <v>88</v>
      </c>
      <c r="E55" s="2" t="s">
        <v>162</v>
      </c>
      <c r="F55" s="2" t="s">
        <v>99</v>
      </c>
      <c r="G55" s="2" t="s">
        <v>15</v>
      </c>
      <c r="H55" s="2" t="s">
        <v>15</v>
      </c>
      <c r="I55" s="10">
        <v>164.5</v>
      </c>
      <c r="J55" s="10">
        <v>55</v>
      </c>
      <c r="K55" s="13">
        <f t="shared" si="2"/>
        <v>0.68541666666666667</v>
      </c>
      <c r="L55" s="10">
        <v>5</v>
      </c>
    </row>
    <row r="56" spans="1:12" ht="20.100000000000001" customHeight="1">
      <c r="A56" s="3">
        <v>0.43611111111111112</v>
      </c>
      <c r="B56" s="4">
        <v>459</v>
      </c>
      <c r="C56" s="2" t="s">
        <v>57</v>
      </c>
      <c r="D56" s="2" t="s">
        <v>58</v>
      </c>
      <c r="E56" s="2" t="s">
        <v>185</v>
      </c>
      <c r="F56" s="2" t="s">
        <v>13</v>
      </c>
      <c r="G56" s="2" t="s">
        <v>30</v>
      </c>
      <c r="H56" s="2" t="s">
        <v>15</v>
      </c>
      <c r="I56" s="10">
        <v>164.5</v>
      </c>
      <c r="J56" s="10">
        <v>54</v>
      </c>
      <c r="K56" s="13">
        <f t="shared" si="2"/>
        <v>0.68541666666666667</v>
      </c>
      <c r="L56" s="10">
        <v>6</v>
      </c>
    </row>
    <row r="57" spans="1:12" ht="20.100000000000001" customHeight="1">
      <c r="A57" s="3">
        <v>0.40625</v>
      </c>
      <c r="B57" s="4">
        <v>454</v>
      </c>
      <c r="C57" s="2" t="s">
        <v>176</v>
      </c>
      <c r="D57" s="2" t="s">
        <v>177</v>
      </c>
      <c r="E57" s="2" t="s">
        <v>178</v>
      </c>
      <c r="F57" s="2" t="s">
        <v>34</v>
      </c>
      <c r="G57" s="2" t="s">
        <v>35</v>
      </c>
      <c r="H57" s="2" t="s">
        <v>15</v>
      </c>
      <c r="I57" s="10">
        <v>164</v>
      </c>
      <c r="J57" s="10">
        <v>54</v>
      </c>
      <c r="K57" s="13">
        <f t="shared" si="2"/>
        <v>0.68333333333333335</v>
      </c>
      <c r="L57" s="10">
        <v>7</v>
      </c>
    </row>
    <row r="58" spans="1:12" ht="20.100000000000001" customHeight="1">
      <c r="A58" s="3">
        <v>0.37916666666666665</v>
      </c>
      <c r="B58" s="4">
        <v>448</v>
      </c>
      <c r="C58" s="2" t="s">
        <v>163</v>
      </c>
      <c r="D58" s="2" t="s">
        <v>164</v>
      </c>
      <c r="E58" s="2" t="s">
        <v>165</v>
      </c>
      <c r="F58" s="2" t="s">
        <v>55</v>
      </c>
      <c r="G58" s="2" t="s">
        <v>153</v>
      </c>
      <c r="H58" s="2" t="s">
        <v>15</v>
      </c>
      <c r="I58" s="10">
        <v>162</v>
      </c>
      <c r="J58" s="10">
        <v>54</v>
      </c>
      <c r="K58" s="13">
        <f t="shared" si="2"/>
        <v>0.67500000000000004</v>
      </c>
      <c r="L58" s="10">
        <v>8</v>
      </c>
    </row>
    <row r="59" spans="1:12" ht="20.100000000000001" customHeight="1">
      <c r="A59" s="3">
        <v>0.41111111111111109</v>
      </c>
      <c r="B59" s="4">
        <v>455</v>
      </c>
      <c r="C59" s="2" t="s">
        <v>16</v>
      </c>
      <c r="D59" s="2" t="s">
        <v>132</v>
      </c>
      <c r="E59" s="2" t="s">
        <v>179</v>
      </c>
      <c r="F59" s="2" t="s">
        <v>29</v>
      </c>
      <c r="G59" s="2" t="s">
        <v>51</v>
      </c>
      <c r="H59" s="2" t="s">
        <v>15</v>
      </c>
      <c r="I59" s="10">
        <v>162</v>
      </c>
      <c r="J59" s="10">
        <v>54</v>
      </c>
      <c r="K59" s="13">
        <f t="shared" si="2"/>
        <v>0.67500000000000004</v>
      </c>
      <c r="L59" s="10">
        <v>8</v>
      </c>
    </row>
    <row r="60" spans="1:12" ht="20.100000000000001" customHeight="1">
      <c r="A60" s="3">
        <v>0.46319444444444446</v>
      </c>
      <c r="B60" s="4">
        <v>465</v>
      </c>
      <c r="C60" s="2" t="s">
        <v>198</v>
      </c>
      <c r="D60" s="2" t="s">
        <v>199</v>
      </c>
      <c r="E60" s="2" t="s">
        <v>200</v>
      </c>
      <c r="F60" s="2" t="s">
        <v>64</v>
      </c>
      <c r="G60" s="2" t="s">
        <v>65</v>
      </c>
      <c r="H60" s="2" t="s">
        <v>15</v>
      </c>
      <c r="I60" s="10">
        <v>161.5</v>
      </c>
      <c r="J60" s="10">
        <v>54</v>
      </c>
      <c r="K60" s="13">
        <f t="shared" si="2"/>
        <v>0.67291666666666672</v>
      </c>
      <c r="L60" s="10">
        <v>10</v>
      </c>
    </row>
    <row r="61" spans="1:12" ht="20.100000000000001" customHeight="1">
      <c r="A61" s="3">
        <v>0.46736111111111112</v>
      </c>
      <c r="B61" s="4">
        <v>466</v>
      </c>
      <c r="C61" s="2" t="s">
        <v>201</v>
      </c>
      <c r="D61" s="2" t="s">
        <v>202</v>
      </c>
      <c r="E61" s="9" t="s">
        <v>253</v>
      </c>
      <c r="F61" s="2" t="s">
        <v>29</v>
      </c>
      <c r="G61" s="2" t="s">
        <v>30</v>
      </c>
      <c r="H61" s="2" t="s">
        <v>15</v>
      </c>
      <c r="I61" s="10">
        <v>161.5</v>
      </c>
      <c r="J61" s="10">
        <v>54</v>
      </c>
      <c r="K61" s="13">
        <f t="shared" si="2"/>
        <v>0.67291666666666672</v>
      </c>
      <c r="L61" s="10">
        <v>10</v>
      </c>
    </row>
    <row r="62" spans="1:12" ht="20.100000000000001" customHeight="1">
      <c r="A62" s="3">
        <v>0.44930555555555557</v>
      </c>
      <c r="B62" s="4">
        <v>462</v>
      </c>
      <c r="C62" s="2" t="s">
        <v>189</v>
      </c>
      <c r="D62" s="2" t="s">
        <v>190</v>
      </c>
      <c r="E62" s="2" t="s">
        <v>191</v>
      </c>
      <c r="F62" s="2" t="s">
        <v>43</v>
      </c>
      <c r="G62" s="2" t="s">
        <v>44</v>
      </c>
      <c r="H62" s="2" t="s">
        <v>15</v>
      </c>
      <c r="I62" s="10">
        <v>161</v>
      </c>
      <c r="J62" s="10">
        <v>54</v>
      </c>
      <c r="K62" s="13">
        <f t="shared" si="2"/>
        <v>0.67083333333333328</v>
      </c>
      <c r="L62" s="10">
        <v>12</v>
      </c>
    </row>
    <row r="63" spans="1:12" ht="20.100000000000001" customHeight="1">
      <c r="A63" s="3">
        <v>0.45833333333333331</v>
      </c>
      <c r="B63" s="4">
        <v>464</v>
      </c>
      <c r="C63" s="2" t="s">
        <v>195</v>
      </c>
      <c r="D63" s="2" t="s">
        <v>196</v>
      </c>
      <c r="E63" s="2" t="s">
        <v>197</v>
      </c>
      <c r="F63" s="2" t="s">
        <v>64</v>
      </c>
      <c r="G63" s="2" t="s">
        <v>60</v>
      </c>
      <c r="H63" s="2" t="s">
        <v>15</v>
      </c>
      <c r="I63" s="10">
        <v>161</v>
      </c>
      <c r="J63" s="10">
        <v>54</v>
      </c>
      <c r="K63" s="13">
        <f t="shared" si="2"/>
        <v>0.67083333333333328</v>
      </c>
      <c r="L63" s="10">
        <v>12</v>
      </c>
    </row>
    <row r="64" spans="1:12" ht="20.100000000000001" customHeight="1">
      <c r="A64" s="3">
        <v>0.38819444444444445</v>
      </c>
      <c r="B64" s="4">
        <v>450</v>
      </c>
      <c r="C64" s="2" t="s">
        <v>116</v>
      </c>
      <c r="D64" s="2" t="s">
        <v>167</v>
      </c>
      <c r="E64" s="2" t="s">
        <v>168</v>
      </c>
      <c r="F64" s="2" t="s">
        <v>19</v>
      </c>
      <c r="G64" s="2" t="s">
        <v>20</v>
      </c>
      <c r="H64" s="2" t="s">
        <v>15</v>
      </c>
      <c r="I64" s="10">
        <v>159</v>
      </c>
      <c r="J64" s="10">
        <v>54</v>
      </c>
      <c r="K64" s="13">
        <f t="shared" si="2"/>
        <v>0.66249999999999998</v>
      </c>
      <c r="L64" s="10">
        <v>14</v>
      </c>
    </row>
    <row r="65" spans="1:12" ht="20.100000000000001" customHeight="1">
      <c r="A65" s="3">
        <v>0.39305555555555555</v>
      </c>
      <c r="B65" s="4">
        <v>451</v>
      </c>
      <c r="C65" s="2" t="s">
        <v>123</v>
      </c>
      <c r="D65" s="2" t="s">
        <v>169</v>
      </c>
      <c r="E65" s="2" t="s">
        <v>170</v>
      </c>
      <c r="F65" s="2" t="s">
        <v>81</v>
      </c>
      <c r="G65" s="2" t="s">
        <v>82</v>
      </c>
      <c r="H65" s="2" t="s">
        <v>15</v>
      </c>
      <c r="I65" s="10">
        <v>158</v>
      </c>
      <c r="J65" s="10">
        <v>53</v>
      </c>
      <c r="K65" s="13">
        <f t="shared" si="2"/>
        <v>0.65833333333333333</v>
      </c>
      <c r="L65" s="10">
        <v>15</v>
      </c>
    </row>
    <row r="66" spans="1:12" ht="20.100000000000001" customHeight="1">
      <c r="A66" s="3">
        <v>0.3840277777777778</v>
      </c>
      <c r="B66" s="4">
        <v>449</v>
      </c>
      <c r="C66" s="2" t="s">
        <v>61</v>
      </c>
      <c r="D66" s="2" t="s">
        <v>53</v>
      </c>
      <c r="E66" s="2" t="s">
        <v>166</v>
      </c>
      <c r="F66" s="2" t="s">
        <v>24</v>
      </c>
      <c r="G66" s="2" t="s">
        <v>15</v>
      </c>
      <c r="H66" s="2" t="s">
        <v>15</v>
      </c>
      <c r="I66" s="10">
        <v>153.5</v>
      </c>
      <c r="J66" s="10">
        <v>53</v>
      </c>
      <c r="K66" s="13">
        <f t="shared" si="2"/>
        <v>0.63958333333333328</v>
      </c>
      <c r="L66" s="10">
        <v>16</v>
      </c>
    </row>
    <row r="67" spans="1:12" ht="20.100000000000001" customHeight="1">
      <c r="A67" s="3">
        <v>0.40208333333333335</v>
      </c>
      <c r="B67" s="4">
        <v>453</v>
      </c>
      <c r="C67" s="2" t="s">
        <v>173</v>
      </c>
      <c r="D67" s="2" t="s">
        <v>174</v>
      </c>
      <c r="E67" s="2" t="s">
        <v>175</v>
      </c>
      <c r="F67" s="2" t="s">
        <v>43</v>
      </c>
      <c r="G67" s="2" t="s">
        <v>8</v>
      </c>
      <c r="H67" s="2" t="s">
        <v>15</v>
      </c>
      <c r="I67" s="10">
        <v>153.5</v>
      </c>
      <c r="J67" s="10">
        <v>51</v>
      </c>
      <c r="K67" s="13">
        <f t="shared" si="2"/>
        <v>0.63958333333333328</v>
      </c>
      <c r="L67" s="10">
        <v>17</v>
      </c>
    </row>
    <row r="68" spans="1:12" ht="20.100000000000001" customHeight="1">
      <c r="A68" s="3">
        <v>0.4152777777777778</v>
      </c>
      <c r="B68" s="4">
        <v>456</v>
      </c>
      <c r="C68" s="2" t="s">
        <v>180</v>
      </c>
      <c r="D68" s="2" t="s">
        <v>181</v>
      </c>
      <c r="E68" s="2" t="s">
        <v>182</v>
      </c>
      <c r="F68" s="2" t="s">
        <v>126</v>
      </c>
      <c r="G68" s="2" t="s">
        <v>14</v>
      </c>
      <c r="H68" s="2" t="s">
        <v>183</v>
      </c>
      <c r="I68" s="10">
        <v>152.5</v>
      </c>
      <c r="J68" s="10">
        <v>52</v>
      </c>
      <c r="K68" s="13">
        <f t="shared" si="2"/>
        <v>0.63541666666666663</v>
      </c>
      <c r="L68" s="10">
        <v>18</v>
      </c>
    </row>
    <row r="69" spans="1:12" ht="20.100000000000001" customHeight="1">
      <c r="A69" s="3">
        <v>0.45416666666666666</v>
      </c>
      <c r="B69" s="4">
        <v>463</v>
      </c>
      <c r="C69" s="2" t="s">
        <v>192</v>
      </c>
      <c r="D69" s="2" t="s">
        <v>193</v>
      </c>
      <c r="E69" s="2" t="s">
        <v>194</v>
      </c>
      <c r="F69" s="2" t="s">
        <v>76</v>
      </c>
      <c r="G69" s="2" t="s">
        <v>103</v>
      </c>
      <c r="H69" s="2" t="s">
        <v>15</v>
      </c>
      <c r="I69" s="10">
        <v>148</v>
      </c>
      <c r="J69" s="10">
        <v>52</v>
      </c>
      <c r="K69" s="13">
        <f t="shared" si="2"/>
        <v>0.6166666666666667</v>
      </c>
      <c r="L69" s="10">
        <v>19</v>
      </c>
    </row>
    <row r="70" spans="1:12" ht="20.100000000000001" customHeight="1">
      <c r="A70" s="3">
        <v>0.4201388888888889</v>
      </c>
      <c r="B70" s="7"/>
      <c r="C70" s="8"/>
      <c r="D70" s="8"/>
      <c r="E70" s="8"/>
      <c r="F70" s="8"/>
      <c r="G70" s="8"/>
      <c r="H70" s="2" t="s">
        <v>15</v>
      </c>
      <c r="I70" s="10"/>
      <c r="J70" s="10"/>
      <c r="K70" s="13"/>
      <c r="L70" s="10"/>
    </row>
    <row r="71" spans="1:12" ht="20.100000000000001" customHeight="1">
      <c r="A71" s="3">
        <v>0.44513888888888886</v>
      </c>
      <c r="B71" s="4">
        <v>461</v>
      </c>
      <c r="C71" s="2" t="s">
        <v>186</v>
      </c>
      <c r="D71" s="2" t="s">
        <v>187</v>
      </c>
      <c r="E71" s="2" t="s">
        <v>188</v>
      </c>
      <c r="F71" s="2" t="s">
        <v>95</v>
      </c>
      <c r="G71" s="2" t="s">
        <v>15</v>
      </c>
      <c r="H71" s="2" t="s">
        <v>15</v>
      </c>
      <c r="I71" s="31" t="s">
        <v>513</v>
      </c>
      <c r="J71" s="10"/>
      <c r="K71" s="13"/>
      <c r="L71" s="10"/>
    </row>
    <row r="72" spans="1:12" ht="20.100000000000001" customHeight="1">
      <c r="A72" s="5" t="s">
        <v>205</v>
      </c>
      <c r="B72" s="4"/>
      <c r="C72" s="2"/>
      <c r="D72" s="2"/>
      <c r="E72" s="2"/>
      <c r="F72" s="2"/>
      <c r="G72" s="2"/>
      <c r="H72" s="2"/>
      <c r="I72" s="10"/>
      <c r="J72" s="10"/>
      <c r="K72" s="13"/>
      <c r="L72" s="10"/>
    </row>
    <row r="73" spans="1:12" ht="20.100000000000001" customHeight="1">
      <c r="A73" s="3">
        <v>0.43263888888888891</v>
      </c>
      <c r="B73" s="4">
        <v>489</v>
      </c>
      <c r="C73" s="2" t="s">
        <v>123</v>
      </c>
      <c r="D73" s="2" t="s">
        <v>124</v>
      </c>
      <c r="E73" s="2" t="s">
        <v>125</v>
      </c>
      <c r="F73" s="2" t="s">
        <v>126</v>
      </c>
      <c r="G73" s="2" t="s">
        <v>14</v>
      </c>
      <c r="H73" s="2" t="s">
        <v>15</v>
      </c>
      <c r="I73" s="33" t="s">
        <v>536</v>
      </c>
      <c r="J73" s="10"/>
      <c r="K73" s="34" t="s">
        <v>536</v>
      </c>
      <c r="L73" s="10"/>
    </row>
    <row r="74" spans="1:12" ht="20.100000000000001" customHeight="1">
      <c r="A74" s="3">
        <v>0.44236111111111109</v>
      </c>
      <c r="B74" s="4">
        <v>491</v>
      </c>
      <c r="C74" s="2" t="s">
        <v>247</v>
      </c>
      <c r="D74" s="2" t="s">
        <v>248</v>
      </c>
      <c r="E74" s="2" t="s">
        <v>249</v>
      </c>
      <c r="F74" s="2" t="s">
        <v>64</v>
      </c>
      <c r="G74" s="2" t="s">
        <v>60</v>
      </c>
      <c r="H74" s="2" t="s">
        <v>15</v>
      </c>
      <c r="I74" s="10">
        <v>199</v>
      </c>
      <c r="J74" s="10">
        <v>56</v>
      </c>
      <c r="K74" s="13">
        <f t="shared" ref="K74:K94" si="3">I74/290</f>
        <v>0.68620689655172418</v>
      </c>
      <c r="L74" s="10">
        <v>1</v>
      </c>
    </row>
    <row r="75" spans="1:12" ht="20.100000000000001" customHeight="1">
      <c r="A75" s="3">
        <v>0.34791666666666665</v>
      </c>
      <c r="B75" s="4">
        <v>473</v>
      </c>
      <c r="C75" s="2" t="s">
        <v>123</v>
      </c>
      <c r="D75" s="2" t="s">
        <v>215</v>
      </c>
      <c r="E75" s="2" t="s">
        <v>216</v>
      </c>
      <c r="F75" s="2" t="s">
        <v>217</v>
      </c>
      <c r="G75" s="2" t="s">
        <v>14</v>
      </c>
      <c r="H75" s="2" t="s">
        <v>15</v>
      </c>
      <c r="I75" s="10">
        <v>197.5</v>
      </c>
      <c r="J75" s="10">
        <v>55</v>
      </c>
      <c r="K75" s="13">
        <f t="shared" si="3"/>
        <v>0.68103448275862066</v>
      </c>
      <c r="L75" s="10">
        <v>2</v>
      </c>
    </row>
    <row r="76" spans="1:12" ht="20.100000000000001" customHeight="1">
      <c r="A76" s="3">
        <v>0.37222222222222223</v>
      </c>
      <c r="B76" s="4">
        <v>478</v>
      </c>
      <c r="C76" s="2" t="s">
        <v>135</v>
      </c>
      <c r="D76" s="2" t="s">
        <v>228</v>
      </c>
      <c r="E76" s="2" t="s">
        <v>229</v>
      </c>
      <c r="F76" s="2" t="s">
        <v>29</v>
      </c>
      <c r="G76" s="2" t="s">
        <v>51</v>
      </c>
      <c r="H76" s="2" t="s">
        <v>15</v>
      </c>
      <c r="I76" s="10">
        <v>196.5</v>
      </c>
      <c r="J76" s="10">
        <v>54</v>
      </c>
      <c r="K76" s="13">
        <f t="shared" si="3"/>
        <v>0.67758620689655169</v>
      </c>
      <c r="L76" s="10">
        <v>3</v>
      </c>
    </row>
    <row r="77" spans="1:12" ht="20.100000000000001" customHeight="1">
      <c r="A77" s="3">
        <v>0.37708333333333333</v>
      </c>
      <c r="B77" s="4">
        <v>479</v>
      </c>
      <c r="C77" s="2" t="s">
        <v>230</v>
      </c>
      <c r="D77" s="2" t="s">
        <v>231</v>
      </c>
      <c r="E77" s="2" t="s">
        <v>232</v>
      </c>
      <c r="F77" s="2" t="s">
        <v>43</v>
      </c>
      <c r="G77" s="2" t="s">
        <v>8</v>
      </c>
      <c r="H77" s="2" t="s">
        <v>15</v>
      </c>
      <c r="I77" s="10">
        <v>196.5</v>
      </c>
      <c r="J77" s="10">
        <v>54</v>
      </c>
      <c r="K77" s="13">
        <f t="shared" si="3"/>
        <v>0.67758620689655169</v>
      </c>
      <c r="L77" s="10">
        <v>3</v>
      </c>
    </row>
    <row r="78" spans="1:12" ht="20.100000000000001" customHeight="1">
      <c r="A78" s="3">
        <v>0.42777777777777776</v>
      </c>
      <c r="B78" s="4">
        <v>488</v>
      </c>
      <c r="C78" s="2" t="s">
        <v>45</v>
      </c>
      <c r="D78" s="2" t="s">
        <v>46</v>
      </c>
      <c r="E78" s="2" t="s">
        <v>246</v>
      </c>
      <c r="F78" s="2" t="s">
        <v>13</v>
      </c>
      <c r="G78" s="2" t="s">
        <v>30</v>
      </c>
      <c r="H78" s="2" t="s">
        <v>15</v>
      </c>
      <c r="I78" s="10">
        <v>195.5</v>
      </c>
      <c r="J78" s="10">
        <v>55</v>
      </c>
      <c r="K78" s="13">
        <f t="shared" si="3"/>
        <v>0.67413793103448272</v>
      </c>
      <c r="L78" s="10">
        <v>5</v>
      </c>
    </row>
    <row r="79" spans="1:12" ht="20.100000000000001" customHeight="1">
      <c r="A79" s="3">
        <v>0.3527777777777778</v>
      </c>
      <c r="B79" s="4">
        <v>474</v>
      </c>
      <c r="C79" s="2" t="s">
        <v>16</v>
      </c>
      <c r="D79" s="2" t="s">
        <v>218</v>
      </c>
      <c r="E79" s="2" t="s">
        <v>219</v>
      </c>
      <c r="F79" s="2" t="s">
        <v>81</v>
      </c>
      <c r="G79" s="2" t="s">
        <v>82</v>
      </c>
      <c r="H79" s="2" t="s">
        <v>15</v>
      </c>
      <c r="I79" s="10">
        <v>193.5</v>
      </c>
      <c r="J79" s="10">
        <v>54</v>
      </c>
      <c r="K79" s="13">
        <f t="shared" si="3"/>
        <v>0.66724137931034477</v>
      </c>
      <c r="L79" s="10">
        <v>6</v>
      </c>
    </row>
    <row r="80" spans="1:12" ht="20.100000000000001" customHeight="1">
      <c r="A80" s="3">
        <v>0.36736111111111114</v>
      </c>
      <c r="B80" s="4">
        <v>477</v>
      </c>
      <c r="C80" s="2" t="s">
        <v>225</v>
      </c>
      <c r="D80" s="2" t="s">
        <v>226</v>
      </c>
      <c r="E80" s="2" t="s">
        <v>227</v>
      </c>
      <c r="F80" s="2" t="s">
        <v>95</v>
      </c>
      <c r="G80" s="2" t="s">
        <v>15</v>
      </c>
      <c r="H80" s="2" t="s">
        <v>15</v>
      </c>
      <c r="I80" s="10">
        <v>192</v>
      </c>
      <c r="J80" s="10">
        <v>52</v>
      </c>
      <c r="K80" s="13">
        <f t="shared" si="3"/>
        <v>0.66206896551724137</v>
      </c>
      <c r="L80" s="10">
        <v>7</v>
      </c>
    </row>
    <row r="81" spans="1:12" ht="20.100000000000001" customHeight="1">
      <c r="A81" s="3">
        <v>0.38194444444444442</v>
      </c>
      <c r="B81" s="4">
        <v>480</v>
      </c>
      <c r="C81" s="2" t="s">
        <v>45</v>
      </c>
      <c r="D81" s="2" t="s">
        <v>46</v>
      </c>
      <c r="E81" s="2" t="s">
        <v>47</v>
      </c>
      <c r="F81" s="2" t="s">
        <v>13</v>
      </c>
      <c r="G81" s="2" t="s">
        <v>60</v>
      </c>
      <c r="H81" s="2" t="s">
        <v>15</v>
      </c>
      <c r="I81" s="10">
        <v>191</v>
      </c>
      <c r="J81" s="10">
        <v>53</v>
      </c>
      <c r="K81" s="13">
        <f t="shared" si="3"/>
        <v>0.6586206896551724</v>
      </c>
      <c r="L81" s="10">
        <v>8</v>
      </c>
    </row>
    <row r="82" spans="1:12" ht="20.100000000000001" customHeight="1">
      <c r="A82" s="3">
        <v>0.40833333333333333</v>
      </c>
      <c r="B82" s="4">
        <v>484</v>
      </c>
      <c r="C82" s="2" t="s">
        <v>237</v>
      </c>
      <c r="D82" s="2" t="s">
        <v>238</v>
      </c>
      <c r="E82" s="2" t="s">
        <v>239</v>
      </c>
      <c r="F82" s="2" t="s">
        <v>76</v>
      </c>
      <c r="G82" s="2" t="s">
        <v>77</v>
      </c>
      <c r="H82" s="2" t="s">
        <v>15</v>
      </c>
      <c r="I82" s="10">
        <v>190</v>
      </c>
      <c r="J82" s="10">
        <v>54</v>
      </c>
      <c r="K82" s="13">
        <f t="shared" si="3"/>
        <v>0.65517241379310343</v>
      </c>
      <c r="L82" s="10">
        <v>9</v>
      </c>
    </row>
    <row r="83" spans="1:12" ht="20.100000000000001" customHeight="1">
      <c r="A83" s="3">
        <v>0.39861111111111114</v>
      </c>
      <c r="B83" s="4">
        <v>482</v>
      </c>
      <c r="C83" s="2" t="s">
        <v>73</v>
      </c>
      <c r="D83" s="2" t="s">
        <v>146</v>
      </c>
      <c r="E83" s="2" t="s">
        <v>233</v>
      </c>
      <c r="F83" s="2" t="s">
        <v>64</v>
      </c>
      <c r="G83" s="2" t="s">
        <v>65</v>
      </c>
      <c r="H83" s="2" t="s">
        <v>15</v>
      </c>
      <c r="I83" s="10">
        <v>188</v>
      </c>
      <c r="J83" s="10">
        <v>53</v>
      </c>
      <c r="K83" s="13">
        <f t="shared" si="3"/>
        <v>0.64827586206896548</v>
      </c>
      <c r="L83" s="10">
        <v>10</v>
      </c>
    </row>
    <row r="84" spans="1:12" ht="20.100000000000001" customHeight="1">
      <c r="A84" s="3">
        <v>0.41319444444444442</v>
      </c>
      <c r="B84" s="4">
        <v>485</v>
      </c>
      <c r="C84" s="2" t="s">
        <v>154</v>
      </c>
      <c r="D84" s="2" t="s">
        <v>240</v>
      </c>
      <c r="E84" s="2" t="s">
        <v>241</v>
      </c>
      <c r="F84" s="2" t="s">
        <v>29</v>
      </c>
      <c r="G84" s="2" t="s">
        <v>30</v>
      </c>
      <c r="H84" s="2" t="s">
        <v>15</v>
      </c>
      <c r="I84" s="10">
        <v>187.5</v>
      </c>
      <c r="J84" s="10">
        <v>51</v>
      </c>
      <c r="K84" s="13">
        <f t="shared" si="3"/>
        <v>0.64655172413793105</v>
      </c>
      <c r="L84" s="10">
        <v>11</v>
      </c>
    </row>
    <row r="85" spans="1:12" ht="20.100000000000001" customHeight="1">
      <c r="A85" s="3">
        <v>0.33333333333333331</v>
      </c>
      <c r="B85" s="4">
        <v>470</v>
      </c>
      <c r="C85" s="2" t="s">
        <v>206</v>
      </c>
      <c r="D85" s="2" t="s">
        <v>207</v>
      </c>
      <c r="E85" s="2" t="s">
        <v>208</v>
      </c>
      <c r="F85" s="2" t="s">
        <v>99</v>
      </c>
      <c r="G85" s="2" t="s">
        <v>15</v>
      </c>
      <c r="H85" s="2" t="s">
        <v>15</v>
      </c>
      <c r="I85" s="10">
        <v>187</v>
      </c>
      <c r="J85" s="10">
        <v>53</v>
      </c>
      <c r="K85" s="13">
        <f t="shared" si="3"/>
        <v>0.64482758620689651</v>
      </c>
      <c r="L85" s="10">
        <v>12</v>
      </c>
    </row>
    <row r="86" spans="1:12" ht="20.100000000000001" customHeight="1">
      <c r="A86" s="3">
        <v>0.42291666666666666</v>
      </c>
      <c r="B86" s="4">
        <v>487</v>
      </c>
      <c r="C86" s="2" t="s">
        <v>73</v>
      </c>
      <c r="D86" s="2" t="s">
        <v>74</v>
      </c>
      <c r="E86" s="2" t="s">
        <v>75</v>
      </c>
      <c r="F86" s="2" t="s">
        <v>76</v>
      </c>
      <c r="G86" s="2" t="s">
        <v>14</v>
      </c>
      <c r="H86" s="2" t="s">
        <v>245</v>
      </c>
      <c r="I86" s="10">
        <v>185.5</v>
      </c>
      <c r="J86" s="10">
        <v>51</v>
      </c>
      <c r="K86" s="13">
        <f t="shared" si="3"/>
        <v>0.6396551724137931</v>
      </c>
      <c r="L86" s="10">
        <v>13</v>
      </c>
    </row>
    <row r="87" spans="1:12" ht="20.100000000000001" customHeight="1">
      <c r="A87" s="3">
        <v>0.33819444444444446</v>
      </c>
      <c r="B87" s="4">
        <v>471</v>
      </c>
      <c r="C87" s="2" t="s">
        <v>209</v>
      </c>
      <c r="D87" s="2" t="s">
        <v>210</v>
      </c>
      <c r="E87" s="2" t="s">
        <v>211</v>
      </c>
      <c r="F87" s="2" t="s">
        <v>24</v>
      </c>
      <c r="G87" s="2" t="s">
        <v>15</v>
      </c>
      <c r="H87" s="2" t="s">
        <v>15</v>
      </c>
      <c r="I87" s="10">
        <v>184.5</v>
      </c>
      <c r="J87" s="10">
        <v>52</v>
      </c>
      <c r="K87" s="13">
        <f t="shared" si="3"/>
        <v>0.63620689655172413</v>
      </c>
      <c r="L87" s="10">
        <v>14</v>
      </c>
    </row>
    <row r="88" spans="1:12" ht="20.100000000000001" customHeight="1">
      <c r="A88" s="3">
        <v>0.41805555555555557</v>
      </c>
      <c r="B88" s="4">
        <v>486</v>
      </c>
      <c r="C88" s="2" t="s">
        <v>242</v>
      </c>
      <c r="D88" s="2" t="s">
        <v>243</v>
      </c>
      <c r="E88" s="2" t="s">
        <v>244</v>
      </c>
      <c r="F88" s="2" t="s">
        <v>55</v>
      </c>
      <c r="G88" s="2" t="s">
        <v>153</v>
      </c>
      <c r="H88" s="2" t="s">
        <v>15</v>
      </c>
      <c r="I88" s="10">
        <v>184</v>
      </c>
      <c r="J88" s="10">
        <v>52</v>
      </c>
      <c r="K88" s="13">
        <f t="shared" si="3"/>
        <v>0.6344827586206897</v>
      </c>
      <c r="L88" s="10">
        <v>15</v>
      </c>
    </row>
    <row r="89" spans="1:12" ht="20.100000000000001" customHeight="1">
      <c r="A89" s="3">
        <v>0.40347222222222223</v>
      </c>
      <c r="B89" s="4">
        <v>483</v>
      </c>
      <c r="C89" s="2" t="s">
        <v>189</v>
      </c>
      <c r="D89" s="2" t="s">
        <v>234</v>
      </c>
      <c r="E89" s="2" t="s">
        <v>235</v>
      </c>
      <c r="F89" s="2" t="s">
        <v>76</v>
      </c>
      <c r="G89" s="2" t="s">
        <v>236</v>
      </c>
      <c r="H89" s="2" t="s">
        <v>15</v>
      </c>
      <c r="I89" s="10">
        <v>183.5</v>
      </c>
      <c r="J89" s="10">
        <v>53</v>
      </c>
      <c r="K89" s="13">
        <f t="shared" si="3"/>
        <v>0.63275862068965516</v>
      </c>
      <c r="L89" s="10">
        <v>16</v>
      </c>
    </row>
    <row r="90" spans="1:12" ht="20.100000000000001" customHeight="1">
      <c r="A90" s="3">
        <v>0.3576388888888889</v>
      </c>
      <c r="B90" s="4">
        <v>475</v>
      </c>
      <c r="C90" s="2" t="s">
        <v>220</v>
      </c>
      <c r="D90" s="2" t="s">
        <v>221</v>
      </c>
      <c r="E90" s="2" t="s">
        <v>222</v>
      </c>
      <c r="F90" s="2" t="s">
        <v>34</v>
      </c>
      <c r="G90" s="2" t="s">
        <v>35</v>
      </c>
      <c r="H90" s="2" t="s">
        <v>15</v>
      </c>
      <c r="I90" s="10">
        <v>182.5</v>
      </c>
      <c r="J90" s="10">
        <v>51</v>
      </c>
      <c r="K90" s="13">
        <f t="shared" si="3"/>
        <v>0.62931034482758619</v>
      </c>
      <c r="L90" s="10">
        <v>17</v>
      </c>
    </row>
    <row r="91" spans="1:12" ht="20.100000000000001" customHeight="1">
      <c r="A91" s="3">
        <v>0.4375</v>
      </c>
      <c r="B91" s="4">
        <v>490</v>
      </c>
      <c r="C91" s="2" t="s">
        <v>180</v>
      </c>
      <c r="D91" s="2" t="s">
        <v>181</v>
      </c>
      <c r="E91" s="2" t="s">
        <v>182</v>
      </c>
      <c r="F91" s="2" t="s">
        <v>126</v>
      </c>
      <c r="G91" s="2" t="s">
        <v>14</v>
      </c>
      <c r="H91" s="2" t="s">
        <v>183</v>
      </c>
      <c r="I91" s="10">
        <v>179.5</v>
      </c>
      <c r="J91" s="10">
        <v>51</v>
      </c>
      <c r="K91" s="13">
        <f t="shared" si="3"/>
        <v>0.61896551724137927</v>
      </c>
      <c r="L91" s="10">
        <v>18</v>
      </c>
    </row>
    <row r="92" spans="1:12" ht="20.100000000000001" customHeight="1">
      <c r="A92" s="3">
        <v>0.39374999999999999</v>
      </c>
      <c r="B92" s="4">
        <v>481</v>
      </c>
      <c r="C92" s="9" t="s">
        <v>135</v>
      </c>
      <c r="D92" s="9" t="s">
        <v>136</v>
      </c>
      <c r="E92" s="9" t="s">
        <v>137</v>
      </c>
      <c r="F92" s="9" t="s">
        <v>43</v>
      </c>
      <c r="G92" s="9" t="s">
        <v>44</v>
      </c>
      <c r="H92" s="2" t="s">
        <v>15</v>
      </c>
      <c r="I92" s="10">
        <v>179.5</v>
      </c>
      <c r="J92" s="10">
        <v>49</v>
      </c>
      <c r="K92" s="13">
        <f t="shared" si="3"/>
        <v>0.61896551724137927</v>
      </c>
      <c r="L92" s="10">
        <v>19</v>
      </c>
    </row>
    <row r="93" spans="1:12" ht="20.100000000000001" customHeight="1">
      <c r="A93" s="3">
        <v>0.36249999999999999</v>
      </c>
      <c r="B93" s="4">
        <v>476</v>
      </c>
      <c r="C93" s="2" t="s">
        <v>16</v>
      </c>
      <c r="D93" s="2" t="s">
        <v>223</v>
      </c>
      <c r="E93" s="2" t="s">
        <v>224</v>
      </c>
      <c r="F93" s="2" t="s">
        <v>39</v>
      </c>
      <c r="G93" s="2" t="s">
        <v>15</v>
      </c>
      <c r="H93" s="2" t="s">
        <v>15</v>
      </c>
      <c r="I93" s="10">
        <v>177.5</v>
      </c>
      <c r="J93" s="10">
        <v>49</v>
      </c>
      <c r="K93" s="13">
        <f t="shared" si="3"/>
        <v>0.61206896551724133</v>
      </c>
      <c r="L93" s="10">
        <v>20</v>
      </c>
    </row>
    <row r="94" spans="1:12" ht="20.100000000000001" customHeight="1">
      <c r="A94" s="3">
        <v>0.34305555555555556</v>
      </c>
      <c r="B94" s="4">
        <v>472</v>
      </c>
      <c r="C94" s="2" t="s">
        <v>212</v>
      </c>
      <c r="D94" s="2" t="s">
        <v>213</v>
      </c>
      <c r="E94" s="2" t="s">
        <v>214</v>
      </c>
      <c r="F94" s="2" t="s">
        <v>19</v>
      </c>
      <c r="G94" s="2" t="s">
        <v>20</v>
      </c>
      <c r="H94" s="2" t="s">
        <v>15</v>
      </c>
      <c r="I94" s="10">
        <v>177</v>
      </c>
      <c r="J94" s="10">
        <v>49</v>
      </c>
      <c r="K94" s="13">
        <f t="shared" si="3"/>
        <v>0.6103448275862069</v>
      </c>
      <c r="L94" s="10">
        <v>21</v>
      </c>
    </row>
  </sheetData>
  <sortState ref="A50:L71">
    <sortCondition descending="1" ref="K50:K71"/>
    <sortCondition descending="1" ref="J50:J71"/>
  </sortState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3" fitToHeight="0" orientation="landscape" horizontalDpi="4294967293" verticalDpi="0" r:id="rId1"/>
  <headerFooter>
    <oddHeader>&amp;L&amp;"Arial,Bold"&amp;14SENIOR OPEN DRESSAGE</oddHeader>
  </headerFooter>
  <rowBreaks count="3" manualBreakCount="3">
    <brk id="26" max="16383" man="1"/>
    <brk id="48" max="16383" man="1"/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opLeftCell="A43" workbookViewId="0">
      <selection activeCell="C73" sqref="C73"/>
    </sheetView>
  </sheetViews>
  <sheetFormatPr defaultRowHeight="15" customHeight="1"/>
  <cols>
    <col min="1" max="1" width="7.28515625" customWidth="1"/>
    <col min="2" max="2" width="13.5703125" customWidth="1"/>
    <col min="3" max="3" width="24.28515625" customWidth="1"/>
    <col min="4" max="4" width="33.7109375" customWidth="1"/>
    <col min="5" max="5" width="18.42578125" customWidth="1"/>
    <col min="6" max="6" width="26.85546875" customWidth="1"/>
    <col min="7" max="7" width="7.28515625" customWidth="1"/>
    <col min="8" max="9" width="10.7109375" style="11" customWidth="1"/>
  </cols>
  <sheetData>
    <row r="1" spans="1:9" ht="15" customHeight="1">
      <c r="A1" s="37" t="s">
        <v>1</v>
      </c>
      <c r="B1" s="37" t="s">
        <v>2</v>
      </c>
      <c r="C1" s="37" t="s">
        <v>3</v>
      </c>
      <c r="D1" s="37" t="s">
        <v>4</v>
      </c>
      <c r="E1" s="37" t="s">
        <v>5</v>
      </c>
      <c r="F1" s="37" t="s">
        <v>6</v>
      </c>
      <c r="G1" s="37" t="s">
        <v>7</v>
      </c>
      <c r="H1" s="38" t="s">
        <v>252</v>
      </c>
      <c r="I1" s="38" t="s">
        <v>6</v>
      </c>
    </row>
    <row r="2" spans="1:9" ht="15" customHeight="1">
      <c r="A2" s="39">
        <v>479</v>
      </c>
      <c r="B2" s="40" t="s">
        <v>230</v>
      </c>
      <c r="C2" s="40" t="s">
        <v>231</v>
      </c>
      <c r="D2" s="40" t="s">
        <v>232</v>
      </c>
      <c r="E2" s="40" t="s">
        <v>43</v>
      </c>
      <c r="F2" s="40" t="s">
        <v>8</v>
      </c>
      <c r="G2" s="40" t="s">
        <v>15</v>
      </c>
      <c r="H2" s="41">
        <v>3</v>
      </c>
      <c r="I2" s="42"/>
    </row>
    <row r="3" spans="1:9" ht="15" customHeight="1">
      <c r="A3" s="4">
        <v>419</v>
      </c>
      <c r="B3" s="2" t="s">
        <v>87</v>
      </c>
      <c r="C3" s="2" t="s">
        <v>88</v>
      </c>
      <c r="D3" s="2" t="s">
        <v>89</v>
      </c>
      <c r="E3" s="2" t="s">
        <v>43</v>
      </c>
      <c r="F3" s="2" t="s">
        <v>8</v>
      </c>
      <c r="G3" s="2" t="s">
        <v>15</v>
      </c>
      <c r="H3" s="10">
        <v>13</v>
      </c>
      <c r="I3" s="43"/>
    </row>
    <row r="4" spans="1:9" ht="15" customHeight="1">
      <c r="A4" s="4">
        <v>440</v>
      </c>
      <c r="B4" s="2" t="s">
        <v>143</v>
      </c>
      <c r="C4" s="2" t="s">
        <v>144</v>
      </c>
      <c r="D4" s="2" t="s">
        <v>145</v>
      </c>
      <c r="E4" s="2" t="s">
        <v>43</v>
      </c>
      <c r="F4" s="2" t="s">
        <v>8</v>
      </c>
      <c r="G4" s="2" t="s">
        <v>15</v>
      </c>
      <c r="H4" s="10">
        <v>16</v>
      </c>
      <c r="I4" s="43"/>
    </row>
    <row r="5" spans="1:9" ht="15" customHeight="1">
      <c r="A5" s="44">
        <v>453</v>
      </c>
      <c r="B5" s="45" t="s">
        <v>173</v>
      </c>
      <c r="C5" s="45" t="s">
        <v>174</v>
      </c>
      <c r="D5" s="45" t="s">
        <v>175</v>
      </c>
      <c r="E5" s="45" t="s">
        <v>43</v>
      </c>
      <c r="F5" s="45" t="s">
        <v>8</v>
      </c>
      <c r="G5" s="45" t="s">
        <v>15</v>
      </c>
      <c r="H5" s="46">
        <v>17</v>
      </c>
      <c r="I5" s="47">
        <v>32</v>
      </c>
    </row>
    <row r="6" spans="1:9" ht="15" customHeight="1">
      <c r="A6" s="39">
        <v>462</v>
      </c>
      <c r="B6" s="40" t="s">
        <v>189</v>
      </c>
      <c r="C6" s="40" t="s">
        <v>190</v>
      </c>
      <c r="D6" s="40" t="s">
        <v>191</v>
      </c>
      <c r="E6" s="40" t="s">
        <v>43</v>
      </c>
      <c r="F6" s="40" t="s">
        <v>44</v>
      </c>
      <c r="G6" s="40" t="s">
        <v>15</v>
      </c>
      <c r="H6" s="41">
        <v>12</v>
      </c>
      <c r="I6" s="48"/>
    </row>
    <row r="7" spans="1:9" ht="15" customHeight="1">
      <c r="A7" s="4">
        <v>433</v>
      </c>
      <c r="B7" s="2" t="s">
        <v>127</v>
      </c>
      <c r="C7" s="2" t="s">
        <v>41</v>
      </c>
      <c r="D7" s="2" t="s">
        <v>128</v>
      </c>
      <c r="E7" s="2" t="s">
        <v>43</v>
      </c>
      <c r="F7" s="2" t="s">
        <v>44</v>
      </c>
      <c r="G7" s="2" t="s">
        <v>15</v>
      </c>
      <c r="H7" s="10">
        <v>13</v>
      </c>
      <c r="I7" s="43"/>
    </row>
    <row r="8" spans="1:9" ht="15" customHeight="1">
      <c r="A8" s="4">
        <v>481</v>
      </c>
      <c r="B8" s="9" t="s">
        <v>135</v>
      </c>
      <c r="C8" s="9" t="s">
        <v>136</v>
      </c>
      <c r="D8" s="9" t="s">
        <v>137</v>
      </c>
      <c r="E8" s="9" t="s">
        <v>43</v>
      </c>
      <c r="F8" s="9" t="s">
        <v>44</v>
      </c>
      <c r="G8" s="2" t="s">
        <v>15</v>
      </c>
      <c r="H8" s="10">
        <v>19</v>
      </c>
      <c r="I8" s="43"/>
    </row>
    <row r="9" spans="1:9" ht="15" customHeight="1">
      <c r="A9" s="44">
        <v>406</v>
      </c>
      <c r="B9" s="45" t="s">
        <v>40</v>
      </c>
      <c r="C9" s="45" t="s">
        <v>41</v>
      </c>
      <c r="D9" s="45" t="s">
        <v>42</v>
      </c>
      <c r="E9" s="45" t="s">
        <v>43</v>
      </c>
      <c r="F9" s="45" t="s">
        <v>44</v>
      </c>
      <c r="G9" s="45" t="s">
        <v>15</v>
      </c>
      <c r="H9" s="46">
        <v>21</v>
      </c>
      <c r="I9" s="47">
        <f>SUM(H6:H8)</f>
        <v>44</v>
      </c>
    </row>
    <row r="10" spans="1:9" ht="15" customHeight="1">
      <c r="A10" s="39">
        <v>450</v>
      </c>
      <c r="B10" s="40" t="s">
        <v>116</v>
      </c>
      <c r="C10" s="40" t="s">
        <v>167</v>
      </c>
      <c r="D10" s="40" t="s">
        <v>168</v>
      </c>
      <c r="E10" s="40" t="s">
        <v>19</v>
      </c>
      <c r="F10" s="40" t="s">
        <v>20</v>
      </c>
      <c r="G10" s="40" t="s">
        <v>15</v>
      </c>
      <c r="H10" s="41">
        <v>14</v>
      </c>
      <c r="I10" s="48"/>
    </row>
    <row r="11" spans="1:9" ht="15" customHeight="1">
      <c r="A11" s="4">
        <v>401</v>
      </c>
      <c r="B11" s="2" t="s">
        <v>16</v>
      </c>
      <c r="C11" s="2" t="s">
        <v>17</v>
      </c>
      <c r="D11" s="2" t="s">
        <v>18</v>
      </c>
      <c r="E11" s="2" t="s">
        <v>19</v>
      </c>
      <c r="F11" s="2" t="s">
        <v>20</v>
      </c>
      <c r="G11" s="2" t="s">
        <v>15</v>
      </c>
      <c r="H11" s="10">
        <v>17</v>
      </c>
      <c r="I11" s="43"/>
    </row>
    <row r="12" spans="1:9" ht="15" customHeight="1">
      <c r="A12" s="4">
        <v>472</v>
      </c>
      <c r="B12" s="2" t="s">
        <v>212</v>
      </c>
      <c r="C12" s="2" t="s">
        <v>213</v>
      </c>
      <c r="D12" s="2" t="s">
        <v>214</v>
      </c>
      <c r="E12" s="2" t="s">
        <v>19</v>
      </c>
      <c r="F12" s="2" t="s">
        <v>20</v>
      </c>
      <c r="G12" s="2" t="s">
        <v>15</v>
      </c>
      <c r="H12" s="10">
        <v>21</v>
      </c>
      <c r="I12" s="43"/>
    </row>
    <row r="13" spans="1:9" ht="15" customHeight="1">
      <c r="A13" s="44">
        <v>438</v>
      </c>
      <c r="B13" s="45" t="s">
        <v>140</v>
      </c>
      <c r="C13" s="45" t="s">
        <v>141</v>
      </c>
      <c r="D13" s="45" t="s">
        <v>142</v>
      </c>
      <c r="E13" s="45" t="s">
        <v>19</v>
      </c>
      <c r="F13" s="45" t="s">
        <v>20</v>
      </c>
      <c r="G13" s="45" t="s">
        <v>15</v>
      </c>
      <c r="H13" s="46"/>
      <c r="I13" s="47">
        <f>SUM(H10:H12)</f>
        <v>52</v>
      </c>
    </row>
    <row r="14" spans="1:9" ht="15" customHeight="1">
      <c r="A14" s="39">
        <v>467</v>
      </c>
      <c r="B14" s="40" t="s">
        <v>10</v>
      </c>
      <c r="C14" s="40" t="s">
        <v>203</v>
      </c>
      <c r="D14" s="40" t="s">
        <v>204</v>
      </c>
      <c r="E14" s="40" t="s">
        <v>76</v>
      </c>
      <c r="F14" s="40" t="s">
        <v>77</v>
      </c>
      <c r="G14" s="40" t="s">
        <v>15</v>
      </c>
      <c r="H14" s="41">
        <v>4</v>
      </c>
      <c r="I14" s="48"/>
    </row>
    <row r="15" spans="1:9" ht="15" customHeight="1">
      <c r="A15" s="4">
        <v>484</v>
      </c>
      <c r="B15" s="2" t="s">
        <v>237</v>
      </c>
      <c r="C15" s="2" t="s">
        <v>238</v>
      </c>
      <c r="D15" s="2" t="s">
        <v>239</v>
      </c>
      <c r="E15" s="2" t="s">
        <v>76</v>
      </c>
      <c r="F15" s="2" t="s">
        <v>77</v>
      </c>
      <c r="G15" s="2" t="s">
        <v>15</v>
      </c>
      <c r="H15" s="10">
        <v>9</v>
      </c>
      <c r="I15" s="43"/>
    </row>
    <row r="16" spans="1:9" ht="15" customHeight="1">
      <c r="A16" s="4">
        <v>414</v>
      </c>
      <c r="B16" s="2" t="s">
        <v>73</v>
      </c>
      <c r="C16" s="2" t="s">
        <v>74</v>
      </c>
      <c r="D16" s="2" t="s">
        <v>75</v>
      </c>
      <c r="E16" s="2" t="s">
        <v>76</v>
      </c>
      <c r="F16" s="2" t="s">
        <v>77</v>
      </c>
      <c r="G16" s="2" t="s">
        <v>15</v>
      </c>
      <c r="H16" s="10">
        <v>11</v>
      </c>
      <c r="I16" s="43"/>
    </row>
    <row r="17" spans="1:10" ht="15" customHeight="1">
      <c r="A17" s="44">
        <v>444</v>
      </c>
      <c r="B17" s="45" t="s">
        <v>154</v>
      </c>
      <c r="C17" s="45" t="s">
        <v>155</v>
      </c>
      <c r="D17" s="45" t="s">
        <v>156</v>
      </c>
      <c r="E17" s="45" t="s">
        <v>76</v>
      </c>
      <c r="F17" s="45" t="s">
        <v>77</v>
      </c>
      <c r="G17" s="45" t="s">
        <v>15</v>
      </c>
      <c r="H17" s="46"/>
      <c r="I17" s="47">
        <f>SUM(H14:H16)</f>
        <v>24</v>
      </c>
    </row>
    <row r="18" spans="1:10" ht="15" customHeight="1">
      <c r="A18" s="39">
        <v>483</v>
      </c>
      <c r="B18" s="40" t="s">
        <v>189</v>
      </c>
      <c r="C18" s="40" t="s">
        <v>234</v>
      </c>
      <c r="D18" s="40" t="s">
        <v>235</v>
      </c>
      <c r="E18" s="40" t="s">
        <v>76</v>
      </c>
      <c r="F18" s="40" t="s">
        <v>236</v>
      </c>
      <c r="G18" s="40" t="s">
        <v>15</v>
      </c>
      <c r="H18" s="41">
        <v>16</v>
      </c>
      <c r="I18" s="48"/>
    </row>
    <row r="19" spans="1:10" ht="15" customHeight="1">
      <c r="A19" s="4">
        <v>439</v>
      </c>
      <c r="B19" s="2" t="s">
        <v>73</v>
      </c>
      <c r="C19" s="2" t="s">
        <v>90</v>
      </c>
      <c r="D19" s="2" t="s">
        <v>91</v>
      </c>
      <c r="E19" s="2" t="s">
        <v>76</v>
      </c>
      <c r="F19" s="2" t="s">
        <v>103</v>
      </c>
      <c r="G19" s="2" t="s">
        <v>15</v>
      </c>
      <c r="H19" s="10">
        <v>11</v>
      </c>
      <c r="I19" s="43"/>
    </row>
    <row r="20" spans="1:10" ht="15" customHeight="1">
      <c r="A20" s="4">
        <v>423</v>
      </c>
      <c r="B20" s="2" t="s">
        <v>100</v>
      </c>
      <c r="C20" s="2" t="s">
        <v>101</v>
      </c>
      <c r="D20" s="2" t="s">
        <v>102</v>
      </c>
      <c r="E20" s="2" t="s">
        <v>76</v>
      </c>
      <c r="F20" s="2" t="s">
        <v>103</v>
      </c>
      <c r="G20" s="2" t="s">
        <v>15</v>
      </c>
      <c r="H20" s="10">
        <v>16</v>
      </c>
      <c r="I20" s="43"/>
    </row>
    <row r="21" spans="1:10" ht="15" customHeight="1">
      <c r="A21" s="44">
        <v>463</v>
      </c>
      <c r="B21" s="45" t="s">
        <v>192</v>
      </c>
      <c r="C21" s="45" t="s">
        <v>193</v>
      </c>
      <c r="D21" s="45" t="s">
        <v>194</v>
      </c>
      <c r="E21" s="45" t="s">
        <v>76</v>
      </c>
      <c r="F21" s="45" t="s">
        <v>103</v>
      </c>
      <c r="G21" s="45" t="s">
        <v>15</v>
      </c>
      <c r="H21" s="46">
        <v>19</v>
      </c>
      <c r="I21" s="47">
        <f>SUM(H18:H20)</f>
        <v>43</v>
      </c>
    </row>
    <row r="22" spans="1:10" ht="15" customHeight="1">
      <c r="A22" s="39">
        <v>431</v>
      </c>
      <c r="B22" s="40" t="s">
        <v>120</v>
      </c>
      <c r="C22" s="40" t="s">
        <v>121</v>
      </c>
      <c r="D22" s="40" t="s">
        <v>122</v>
      </c>
      <c r="E22" s="40" t="s">
        <v>64</v>
      </c>
      <c r="F22" s="40" t="s">
        <v>65</v>
      </c>
      <c r="G22" s="40" t="s">
        <v>15</v>
      </c>
      <c r="H22" s="41">
        <v>7</v>
      </c>
      <c r="I22" s="42"/>
    </row>
    <row r="23" spans="1:10" ht="15" customHeight="1">
      <c r="A23" s="4">
        <v>411</v>
      </c>
      <c r="B23" s="2" t="s">
        <v>61</v>
      </c>
      <c r="C23" s="2" t="s">
        <v>62</v>
      </c>
      <c r="D23" s="2" t="s">
        <v>63</v>
      </c>
      <c r="E23" s="2" t="s">
        <v>64</v>
      </c>
      <c r="F23" s="2" t="s">
        <v>65</v>
      </c>
      <c r="G23" s="2" t="s">
        <v>15</v>
      </c>
      <c r="H23" s="10">
        <v>9</v>
      </c>
      <c r="I23" s="43"/>
    </row>
    <row r="24" spans="1:10" ht="15" customHeight="1">
      <c r="A24" s="4">
        <v>465</v>
      </c>
      <c r="B24" s="2" t="s">
        <v>198</v>
      </c>
      <c r="C24" s="2" t="s">
        <v>199</v>
      </c>
      <c r="D24" s="2" t="s">
        <v>200</v>
      </c>
      <c r="E24" s="2" t="s">
        <v>64</v>
      </c>
      <c r="F24" s="2" t="s">
        <v>65</v>
      </c>
      <c r="G24" s="2" t="s">
        <v>15</v>
      </c>
      <c r="H24" s="10">
        <v>10</v>
      </c>
      <c r="I24" s="43"/>
    </row>
    <row r="25" spans="1:10" ht="15" customHeight="1">
      <c r="A25" s="44">
        <v>482</v>
      </c>
      <c r="B25" s="45" t="s">
        <v>73</v>
      </c>
      <c r="C25" s="45" t="s">
        <v>146</v>
      </c>
      <c r="D25" s="45" t="s">
        <v>233</v>
      </c>
      <c r="E25" s="45" t="s">
        <v>64</v>
      </c>
      <c r="F25" s="45" t="s">
        <v>65</v>
      </c>
      <c r="G25" s="45" t="s">
        <v>15</v>
      </c>
      <c r="H25" s="46">
        <v>10</v>
      </c>
      <c r="I25" s="47">
        <f>SUM(H22:H24)</f>
        <v>26</v>
      </c>
    </row>
    <row r="26" spans="1:10" ht="15" customHeight="1">
      <c r="A26" s="39">
        <v>491</v>
      </c>
      <c r="B26" s="40" t="s">
        <v>247</v>
      </c>
      <c r="C26" s="40" t="s">
        <v>248</v>
      </c>
      <c r="D26" s="40" t="s">
        <v>249</v>
      </c>
      <c r="E26" s="40" t="s">
        <v>64</v>
      </c>
      <c r="F26" s="40" t="s">
        <v>60</v>
      </c>
      <c r="G26" s="40" t="s">
        <v>15</v>
      </c>
      <c r="H26" s="41">
        <v>1</v>
      </c>
      <c r="I26" s="42"/>
    </row>
    <row r="27" spans="1:10" ht="15" customHeight="1">
      <c r="A27" s="4">
        <v>441</v>
      </c>
      <c r="B27" s="2" t="s">
        <v>73</v>
      </c>
      <c r="C27" s="2" t="s">
        <v>146</v>
      </c>
      <c r="D27" s="2" t="s">
        <v>147</v>
      </c>
      <c r="E27" s="2" t="s">
        <v>64</v>
      </c>
      <c r="F27" s="2" t="s">
        <v>60</v>
      </c>
      <c r="G27" s="2" t="s">
        <v>15</v>
      </c>
      <c r="H27" s="10">
        <v>3</v>
      </c>
      <c r="I27" s="43"/>
    </row>
    <row r="28" spans="1:10" ht="15" customHeight="1">
      <c r="A28" s="4">
        <v>464</v>
      </c>
      <c r="B28" s="2" t="s">
        <v>195</v>
      </c>
      <c r="C28" s="2" t="s">
        <v>196</v>
      </c>
      <c r="D28" s="2" t="s">
        <v>197</v>
      </c>
      <c r="E28" s="2" t="s">
        <v>64</v>
      </c>
      <c r="F28" s="2" t="s">
        <v>60</v>
      </c>
      <c r="G28" s="2" t="s">
        <v>15</v>
      </c>
      <c r="H28" s="10">
        <v>12</v>
      </c>
      <c r="I28" s="43"/>
    </row>
    <row r="29" spans="1:10" ht="15" customHeight="1">
      <c r="A29" s="44">
        <v>413</v>
      </c>
      <c r="B29" s="45" t="s">
        <v>70</v>
      </c>
      <c r="C29" s="45" t="s">
        <v>71</v>
      </c>
      <c r="D29" s="45" t="s">
        <v>72</v>
      </c>
      <c r="E29" s="45" t="s">
        <v>64</v>
      </c>
      <c r="F29" s="45" t="s">
        <v>60</v>
      </c>
      <c r="G29" s="45" t="s">
        <v>15</v>
      </c>
      <c r="H29" s="46">
        <v>22</v>
      </c>
      <c r="I29" s="47">
        <f>SUM(H26:H28)</f>
        <v>16</v>
      </c>
      <c r="J29">
        <v>4</v>
      </c>
    </row>
    <row r="30" spans="1:10" ht="15" customHeight="1">
      <c r="A30" s="39">
        <v>474</v>
      </c>
      <c r="B30" s="40" t="s">
        <v>16</v>
      </c>
      <c r="C30" s="40" t="s">
        <v>218</v>
      </c>
      <c r="D30" s="40" t="s">
        <v>219</v>
      </c>
      <c r="E30" s="40" t="s">
        <v>81</v>
      </c>
      <c r="F30" s="40" t="s">
        <v>82</v>
      </c>
      <c r="G30" s="40" t="s">
        <v>15</v>
      </c>
      <c r="H30" s="41">
        <v>6</v>
      </c>
      <c r="I30" s="42"/>
    </row>
    <row r="31" spans="1:10" ht="15" customHeight="1">
      <c r="A31" s="4">
        <v>451</v>
      </c>
      <c r="B31" s="2" t="s">
        <v>123</v>
      </c>
      <c r="C31" s="2" t="s">
        <v>169</v>
      </c>
      <c r="D31" s="2" t="s">
        <v>170</v>
      </c>
      <c r="E31" s="2" t="s">
        <v>81</v>
      </c>
      <c r="F31" s="2" t="s">
        <v>82</v>
      </c>
      <c r="G31" s="2" t="s">
        <v>15</v>
      </c>
      <c r="H31" s="10">
        <v>15</v>
      </c>
      <c r="I31" s="49"/>
    </row>
    <row r="32" spans="1:10" ht="15" customHeight="1">
      <c r="A32" s="4">
        <v>415</v>
      </c>
      <c r="B32" s="2" t="s">
        <v>78</v>
      </c>
      <c r="C32" s="2" t="s">
        <v>79</v>
      </c>
      <c r="D32" s="2" t="s">
        <v>80</v>
      </c>
      <c r="E32" s="2" t="s">
        <v>81</v>
      </c>
      <c r="F32" s="2" t="s">
        <v>82</v>
      </c>
      <c r="G32" s="2" t="s">
        <v>15</v>
      </c>
      <c r="H32" s="10">
        <v>18</v>
      </c>
      <c r="I32" s="49"/>
    </row>
    <row r="33" spans="1:10" ht="15" customHeight="1">
      <c r="A33" s="44">
        <v>427</v>
      </c>
      <c r="B33" s="45" t="s">
        <v>111</v>
      </c>
      <c r="C33" s="45" t="s">
        <v>41</v>
      </c>
      <c r="D33" s="45" t="s">
        <v>112</v>
      </c>
      <c r="E33" s="45" t="s">
        <v>81</v>
      </c>
      <c r="F33" s="45" t="s">
        <v>82</v>
      </c>
      <c r="G33" s="45" t="s">
        <v>15</v>
      </c>
      <c r="H33" s="46">
        <v>18</v>
      </c>
      <c r="I33" s="47">
        <f>SUM(H30:H32)</f>
        <v>39</v>
      </c>
    </row>
    <row r="34" spans="1:10" ht="15" customHeight="1">
      <c r="A34" s="39">
        <v>452</v>
      </c>
      <c r="B34" s="40" t="s">
        <v>171</v>
      </c>
      <c r="C34" s="40" t="s">
        <v>37</v>
      </c>
      <c r="D34" s="40" t="s">
        <v>172</v>
      </c>
      <c r="E34" s="40" t="s">
        <v>39</v>
      </c>
      <c r="F34" s="40" t="s">
        <v>15</v>
      </c>
      <c r="G34" s="40" t="s">
        <v>15</v>
      </c>
      <c r="H34" s="41">
        <v>1</v>
      </c>
      <c r="I34" s="48"/>
    </row>
    <row r="35" spans="1:10" ht="15" customHeight="1">
      <c r="A35" s="4">
        <v>405</v>
      </c>
      <c r="B35" s="2" t="s">
        <v>36</v>
      </c>
      <c r="C35" s="2" t="s">
        <v>37</v>
      </c>
      <c r="D35" s="2" t="s">
        <v>38</v>
      </c>
      <c r="E35" s="2" t="s">
        <v>39</v>
      </c>
      <c r="F35" s="2" t="s">
        <v>15</v>
      </c>
      <c r="G35" s="2" t="s">
        <v>15</v>
      </c>
      <c r="H35" s="10">
        <v>10</v>
      </c>
      <c r="I35" s="43"/>
    </row>
    <row r="36" spans="1:10" ht="15" customHeight="1">
      <c r="A36" s="4">
        <v>429</v>
      </c>
      <c r="B36" s="2" t="s">
        <v>116</v>
      </c>
      <c r="C36" s="32" t="s">
        <v>520</v>
      </c>
      <c r="D36" s="32" t="s">
        <v>521</v>
      </c>
      <c r="E36" s="2" t="s">
        <v>39</v>
      </c>
      <c r="F36" s="2" t="s">
        <v>15</v>
      </c>
      <c r="G36" s="2" t="s">
        <v>15</v>
      </c>
      <c r="H36" s="10">
        <v>14</v>
      </c>
      <c r="I36" s="43"/>
    </row>
    <row r="37" spans="1:10" ht="15" customHeight="1">
      <c r="A37" s="44">
        <v>476</v>
      </c>
      <c r="B37" s="45" t="s">
        <v>16</v>
      </c>
      <c r="C37" s="45" t="s">
        <v>223</v>
      </c>
      <c r="D37" s="45" t="s">
        <v>224</v>
      </c>
      <c r="E37" s="45" t="s">
        <v>39</v>
      </c>
      <c r="F37" s="45" t="s">
        <v>15</v>
      </c>
      <c r="G37" s="45" t="s">
        <v>15</v>
      </c>
      <c r="H37" s="46">
        <v>20</v>
      </c>
      <c r="I37" s="47">
        <f>SUM(H34:H36)</f>
        <v>25</v>
      </c>
    </row>
    <row r="38" spans="1:10" ht="15" customHeight="1">
      <c r="A38" s="39">
        <v>442</v>
      </c>
      <c r="B38" s="40" t="s">
        <v>148</v>
      </c>
      <c r="C38" s="40" t="s">
        <v>149</v>
      </c>
      <c r="D38" s="40" t="s">
        <v>150</v>
      </c>
      <c r="E38" s="40" t="s">
        <v>29</v>
      </c>
      <c r="F38" s="40" t="s">
        <v>51</v>
      </c>
      <c r="G38" s="40" t="s">
        <v>15</v>
      </c>
      <c r="H38" s="41">
        <v>1</v>
      </c>
      <c r="I38" s="48"/>
    </row>
    <row r="39" spans="1:10" ht="15" customHeight="1">
      <c r="A39" s="4">
        <v>408</v>
      </c>
      <c r="B39" s="2" t="s">
        <v>48</v>
      </c>
      <c r="C39" s="2" t="s">
        <v>49</v>
      </c>
      <c r="D39" s="2" t="s">
        <v>50</v>
      </c>
      <c r="E39" s="2" t="s">
        <v>29</v>
      </c>
      <c r="F39" s="2" t="s">
        <v>51</v>
      </c>
      <c r="G39" s="2" t="s">
        <v>15</v>
      </c>
      <c r="H39" s="10">
        <v>2</v>
      </c>
      <c r="I39" s="43"/>
    </row>
    <row r="40" spans="1:10" ht="15" customHeight="1">
      <c r="A40" s="4">
        <v>478</v>
      </c>
      <c r="B40" s="2" t="s">
        <v>135</v>
      </c>
      <c r="C40" s="2" t="s">
        <v>228</v>
      </c>
      <c r="D40" s="2" t="s">
        <v>229</v>
      </c>
      <c r="E40" s="2" t="s">
        <v>29</v>
      </c>
      <c r="F40" s="2" t="s">
        <v>51</v>
      </c>
      <c r="G40" s="2" t="s">
        <v>15</v>
      </c>
      <c r="H40" s="10">
        <v>3</v>
      </c>
      <c r="I40" s="43"/>
    </row>
    <row r="41" spans="1:10" ht="15" customHeight="1">
      <c r="A41" s="44">
        <v>455</v>
      </c>
      <c r="B41" s="45" t="s">
        <v>16</v>
      </c>
      <c r="C41" s="45" t="s">
        <v>132</v>
      </c>
      <c r="D41" s="45" t="s">
        <v>179</v>
      </c>
      <c r="E41" s="45" t="s">
        <v>29</v>
      </c>
      <c r="F41" s="45" t="s">
        <v>51</v>
      </c>
      <c r="G41" s="45" t="s">
        <v>15</v>
      </c>
      <c r="H41" s="46">
        <v>8</v>
      </c>
      <c r="I41" s="47">
        <f>SUM(H38:H40)</f>
        <v>6</v>
      </c>
      <c r="J41">
        <v>1</v>
      </c>
    </row>
    <row r="42" spans="1:10" ht="15" customHeight="1">
      <c r="A42" s="39">
        <v>430</v>
      </c>
      <c r="B42" s="40" t="s">
        <v>117</v>
      </c>
      <c r="C42" s="40" t="s">
        <v>118</v>
      </c>
      <c r="D42" s="40" t="s">
        <v>119</v>
      </c>
      <c r="E42" s="40" t="s">
        <v>29</v>
      </c>
      <c r="F42" s="40" t="s">
        <v>30</v>
      </c>
      <c r="G42" s="40" t="s">
        <v>15</v>
      </c>
      <c r="H42" s="41">
        <v>10</v>
      </c>
      <c r="I42" s="48"/>
    </row>
    <row r="43" spans="1:10" ht="15" customHeight="1">
      <c r="A43" s="4">
        <v>466</v>
      </c>
      <c r="B43" s="2" t="s">
        <v>201</v>
      </c>
      <c r="C43" s="2" t="s">
        <v>202</v>
      </c>
      <c r="D43" s="9" t="s">
        <v>253</v>
      </c>
      <c r="E43" s="2" t="s">
        <v>29</v>
      </c>
      <c r="F43" s="2" t="s">
        <v>30</v>
      </c>
      <c r="G43" s="2" t="s">
        <v>15</v>
      </c>
      <c r="H43" s="10">
        <v>10</v>
      </c>
      <c r="I43" s="43"/>
    </row>
    <row r="44" spans="1:10" ht="15" customHeight="1">
      <c r="A44" s="4">
        <v>485</v>
      </c>
      <c r="B44" s="2" t="s">
        <v>154</v>
      </c>
      <c r="C44" s="2" t="s">
        <v>240</v>
      </c>
      <c r="D44" s="2" t="s">
        <v>241</v>
      </c>
      <c r="E44" s="2" t="s">
        <v>29</v>
      </c>
      <c r="F44" s="2" t="s">
        <v>30</v>
      </c>
      <c r="G44" s="2" t="s">
        <v>15</v>
      </c>
      <c r="H44" s="10">
        <v>11</v>
      </c>
      <c r="I44" s="43"/>
    </row>
    <row r="45" spans="1:10" ht="15" customHeight="1">
      <c r="A45" s="44">
        <v>403</v>
      </c>
      <c r="B45" s="45" t="s">
        <v>26</v>
      </c>
      <c r="C45" s="45" t="s">
        <v>27</v>
      </c>
      <c r="D45" s="45" t="s">
        <v>28</v>
      </c>
      <c r="E45" s="45" t="s">
        <v>29</v>
      </c>
      <c r="F45" s="45" t="s">
        <v>30</v>
      </c>
      <c r="G45" s="45" t="s">
        <v>15</v>
      </c>
      <c r="H45" s="46">
        <v>15</v>
      </c>
      <c r="I45" s="47">
        <f>SUM(H42:H44)</f>
        <v>31</v>
      </c>
    </row>
    <row r="46" spans="1:10" ht="15" customHeight="1">
      <c r="A46" s="39">
        <v>458</v>
      </c>
      <c r="B46" s="40" t="s">
        <v>105</v>
      </c>
      <c r="C46" s="40" t="s">
        <v>106</v>
      </c>
      <c r="D46" s="40" t="s">
        <v>184</v>
      </c>
      <c r="E46" s="40" t="s">
        <v>13</v>
      </c>
      <c r="F46" s="40" t="s">
        <v>60</v>
      </c>
      <c r="G46" s="40" t="s">
        <v>15</v>
      </c>
      <c r="H46" s="41">
        <v>3</v>
      </c>
      <c r="I46" s="48"/>
    </row>
    <row r="47" spans="1:10" ht="15" customHeight="1">
      <c r="A47" s="4">
        <v>426</v>
      </c>
      <c r="B47" s="2" t="s">
        <v>108</v>
      </c>
      <c r="C47" s="2" t="s">
        <v>109</v>
      </c>
      <c r="D47" s="2" t="s">
        <v>110</v>
      </c>
      <c r="E47" s="2" t="s">
        <v>13</v>
      </c>
      <c r="F47" s="2" t="s">
        <v>60</v>
      </c>
      <c r="G47" s="2" t="s">
        <v>15</v>
      </c>
      <c r="H47" s="10">
        <v>8</v>
      </c>
      <c r="I47" s="43"/>
    </row>
    <row r="48" spans="1:10" ht="15" customHeight="1">
      <c r="A48" s="4">
        <v>480</v>
      </c>
      <c r="B48" s="2" t="s">
        <v>45</v>
      </c>
      <c r="C48" s="2" t="s">
        <v>46</v>
      </c>
      <c r="D48" s="2" t="s">
        <v>47</v>
      </c>
      <c r="E48" s="2" t="s">
        <v>13</v>
      </c>
      <c r="F48" s="2" t="s">
        <v>60</v>
      </c>
      <c r="G48" s="2" t="s">
        <v>15</v>
      </c>
      <c r="H48" s="10">
        <v>8</v>
      </c>
      <c r="I48" s="43"/>
    </row>
    <row r="49" spans="1:10" ht="15" customHeight="1">
      <c r="A49" s="44">
        <v>410</v>
      </c>
      <c r="B49" s="45" t="s">
        <v>57</v>
      </c>
      <c r="C49" s="45" t="s">
        <v>58</v>
      </c>
      <c r="D49" s="45" t="s">
        <v>59</v>
      </c>
      <c r="E49" s="45" t="s">
        <v>13</v>
      </c>
      <c r="F49" s="45" t="s">
        <v>60</v>
      </c>
      <c r="G49" s="45" t="s">
        <v>15</v>
      </c>
      <c r="H49" s="46">
        <v>20</v>
      </c>
      <c r="I49" s="47">
        <f>SUM(H46:H48)</f>
        <v>19</v>
      </c>
      <c r="J49">
        <v>6</v>
      </c>
    </row>
    <row r="50" spans="1:10" ht="15" customHeight="1">
      <c r="A50" s="39">
        <v>425</v>
      </c>
      <c r="B50" s="40" t="s">
        <v>105</v>
      </c>
      <c r="C50" s="40" t="s">
        <v>106</v>
      </c>
      <c r="D50" s="40" t="s">
        <v>107</v>
      </c>
      <c r="E50" s="40" t="s">
        <v>13</v>
      </c>
      <c r="F50" s="40" t="s">
        <v>30</v>
      </c>
      <c r="G50" s="40" t="s">
        <v>15</v>
      </c>
      <c r="H50" s="41">
        <v>2</v>
      </c>
      <c r="I50" s="48"/>
    </row>
    <row r="51" spans="1:10" ht="15" customHeight="1">
      <c r="A51" s="4">
        <v>488</v>
      </c>
      <c r="B51" s="2" t="s">
        <v>45</v>
      </c>
      <c r="C51" s="2" t="s">
        <v>46</v>
      </c>
      <c r="D51" s="2" t="s">
        <v>246</v>
      </c>
      <c r="E51" s="2" t="s">
        <v>13</v>
      </c>
      <c r="F51" s="2" t="s">
        <v>30</v>
      </c>
      <c r="G51" s="2" t="s">
        <v>15</v>
      </c>
      <c r="H51" s="10">
        <v>5</v>
      </c>
      <c r="I51" s="43"/>
    </row>
    <row r="52" spans="1:10" ht="15" customHeight="1">
      <c r="A52" s="4">
        <v>459</v>
      </c>
      <c r="B52" s="2" t="s">
        <v>57</v>
      </c>
      <c r="C52" s="2" t="s">
        <v>58</v>
      </c>
      <c r="D52" s="2" t="s">
        <v>185</v>
      </c>
      <c r="E52" s="2" t="s">
        <v>13</v>
      </c>
      <c r="F52" s="2" t="s">
        <v>30</v>
      </c>
      <c r="G52" s="2" t="s">
        <v>15</v>
      </c>
      <c r="H52" s="10">
        <v>6</v>
      </c>
      <c r="I52" s="43"/>
    </row>
    <row r="53" spans="1:10" ht="15" customHeight="1">
      <c r="A53" s="44">
        <v>416</v>
      </c>
      <c r="B53" s="45" t="s">
        <v>10</v>
      </c>
      <c r="C53" s="45" t="s">
        <v>11</v>
      </c>
      <c r="D53" s="45" t="s">
        <v>83</v>
      </c>
      <c r="E53" s="45" t="s">
        <v>13</v>
      </c>
      <c r="F53" s="45" t="s">
        <v>30</v>
      </c>
      <c r="G53" s="45" t="s">
        <v>15</v>
      </c>
      <c r="H53" s="46">
        <v>8</v>
      </c>
      <c r="I53" s="47">
        <f>SUM(H50:H52)</f>
        <v>13</v>
      </c>
      <c r="J53">
        <v>3</v>
      </c>
    </row>
    <row r="54" spans="1:10" ht="15" customHeight="1">
      <c r="A54" s="39">
        <v>428</v>
      </c>
      <c r="B54" s="40" t="s">
        <v>113</v>
      </c>
      <c r="C54" s="40" t="s">
        <v>114</v>
      </c>
      <c r="D54" s="40" t="s">
        <v>115</v>
      </c>
      <c r="E54" s="40" t="s">
        <v>24</v>
      </c>
      <c r="F54" s="40" t="s">
        <v>15</v>
      </c>
      <c r="G54" s="40" t="s">
        <v>15</v>
      </c>
      <c r="H54" s="41">
        <v>12</v>
      </c>
      <c r="I54" s="48"/>
    </row>
    <row r="55" spans="1:10" ht="15" customHeight="1">
      <c r="A55" s="4">
        <v>471</v>
      </c>
      <c r="B55" s="2" t="s">
        <v>209</v>
      </c>
      <c r="C55" s="2" t="s">
        <v>210</v>
      </c>
      <c r="D55" s="2" t="s">
        <v>211</v>
      </c>
      <c r="E55" s="2" t="s">
        <v>24</v>
      </c>
      <c r="F55" s="2" t="s">
        <v>15</v>
      </c>
      <c r="G55" s="2" t="s">
        <v>15</v>
      </c>
      <c r="H55" s="10">
        <v>14</v>
      </c>
      <c r="I55" s="43"/>
    </row>
    <row r="56" spans="1:10" ht="15" customHeight="1">
      <c r="A56" s="4">
        <v>449</v>
      </c>
      <c r="B56" s="2" t="s">
        <v>61</v>
      </c>
      <c r="C56" s="2" t="s">
        <v>53</v>
      </c>
      <c r="D56" s="2" t="s">
        <v>166</v>
      </c>
      <c r="E56" s="2" t="s">
        <v>24</v>
      </c>
      <c r="F56" s="2" t="s">
        <v>15</v>
      </c>
      <c r="G56" s="2" t="s">
        <v>15</v>
      </c>
      <c r="H56" s="10">
        <v>16</v>
      </c>
      <c r="I56" s="43"/>
    </row>
    <row r="57" spans="1:10" ht="15" customHeight="1">
      <c r="A57" s="44">
        <v>402</v>
      </c>
      <c r="B57" s="45" t="s">
        <v>21</v>
      </c>
      <c r="C57" s="45" t="s">
        <v>22</v>
      </c>
      <c r="D57" s="45" t="s">
        <v>23</v>
      </c>
      <c r="E57" s="45" t="s">
        <v>24</v>
      </c>
      <c r="F57" s="45" t="s">
        <v>15</v>
      </c>
      <c r="G57" s="45" t="s">
        <v>25</v>
      </c>
      <c r="H57" s="50">
        <v>3</v>
      </c>
      <c r="I57" s="47">
        <v>29</v>
      </c>
    </row>
    <row r="58" spans="1:10" ht="15" customHeight="1">
      <c r="A58" s="39">
        <v>422</v>
      </c>
      <c r="B58" s="40" t="s">
        <v>96</v>
      </c>
      <c r="C58" s="40" t="s">
        <v>97</v>
      </c>
      <c r="D58" s="40" t="s">
        <v>98</v>
      </c>
      <c r="E58" s="40" t="s">
        <v>99</v>
      </c>
      <c r="F58" s="40" t="s">
        <v>15</v>
      </c>
      <c r="G58" s="40" t="s">
        <v>15</v>
      </c>
      <c r="H58" s="41">
        <v>1</v>
      </c>
      <c r="I58" s="48"/>
    </row>
    <row r="59" spans="1:10" ht="15" customHeight="1">
      <c r="A59" s="4">
        <v>437</v>
      </c>
      <c r="B59" s="2" t="s">
        <v>113</v>
      </c>
      <c r="C59" s="2" t="s">
        <v>138</v>
      </c>
      <c r="D59" s="2" t="s">
        <v>139</v>
      </c>
      <c r="E59" s="2" t="s">
        <v>99</v>
      </c>
      <c r="F59" s="2" t="s">
        <v>15</v>
      </c>
      <c r="G59" s="2" t="s">
        <v>15</v>
      </c>
      <c r="H59" s="10">
        <v>4</v>
      </c>
      <c r="I59" s="43"/>
    </row>
    <row r="60" spans="1:10" ht="15" customHeight="1">
      <c r="A60" s="4">
        <v>447</v>
      </c>
      <c r="B60" s="2" t="s">
        <v>161</v>
      </c>
      <c r="C60" s="2" t="s">
        <v>88</v>
      </c>
      <c r="D60" s="2" t="s">
        <v>162</v>
      </c>
      <c r="E60" s="2" t="s">
        <v>99</v>
      </c>
      <c r="F60" s="2" t="s">
        <v>15</v>
      </c>
      <c r="G60" s="2" t="s">
        <v>15</v>
      </c>
      <c r="H60" s="10">
        <v>5</v>
      </c>
      <c r="I60" s="43"/>
    </row>
    <row r="61" spans="1:10" ht="15" customHeight="1">
      <c r="A61" s="44">
        <v>470</v>
      </c>
      <c r="B61" s="45" t="s">
        <v>206</v>
      </c>
      <c r="C61" s="45" t="s">
        <v>207</v>
      </c>
      <c r="D61" s="45" t="s">
        <v>208</v>
      </c>
      <c r="E61" s="45" t="s">
        <v>99</v>
      </c>
      <c r="F61" s="45" t="s">
        <v>15</v>
      </c>
      <c r="G61" s="45" t="s">
        <v>15</v>
      </c>
      <c r="H61" s="46">
        <v>12</v>
      </c>
      <c r="I61" s="47">
        <f>SUM(H58:H60)</f>
        <v>10</v>
      </c>
      <c r="J61">
        <v>2</v>
      </c>
    </row>
    <row r="62" spans="1:10" ht="15" customHeight="1">
      <c r="A62" s="39">
        <v>409</v>
      </c>
      <c r="B62" s="40" t="s">
        <v>52</v>
      </c>
      <c r="C62" s="40" t="s">
        <v>53</v>
      </c>
      <c r="D62" s="40" t="s">
        <v>54</v>
      </c>
      <c r="E62" s="40" t="s">
        <v>55</v>
      </c>
      <c r="F62" s="40" t="s">
        <v>56</v>
      </c>
      <c r="G62" s="40" t="s">
        <v>15</v>
      </c>
      <c r="H62" s="41">
        <v>12</v>
      </c>
      <c r="I62" s="42"/>
    </row>
    <row r="63" spans="1:10" ht="15" customHeight="1">
      <c r="A63" s="4">
        <v>448</v>
      </c>
      <c r="B63" s="2" t="s">
        <v>163</v>
      </c>
      <c r="C63" s="2" t="s">
        <v>164</v>
      </c>
      <c r="D63" s="2" t="s">
        <v>165</v>
      </c>
      <c r="E63" s="2" t="s">
        <v>55</v>
      </c>
      <c r="F63" s="2" t="s">
        <v>153</v>
      </c>
      <c r="G63" s="2" t="s">
        <v>15</v>
      </c>
      <c r="H63" s="10">
        <v>8</v>
      </c>
      <c r="I63" s="49"/>
    </row>
    <row r="64" spans="1:10" ht="15" customHeight="1">
      <c r="A64" s="4">
        <v>443</v>
      </c>
      <c r="B64" s="2" t="s">
        <v>45</v>
      </c>
      <c r="C64" s="2" t="s">
        <v>151</v>
      </c>
      <c r="D64" s="2" t="s">
        <v>152</v>
      </c>
      <c r="E64" s="2" t="s">
        <v>55</v>
      </c>
      <c r="F64" s="2" t="s">
        <v>153</v>
      </c>
      <c r="G64" s="2" t="s">
        <v>15</v>
      </c>
      <c r="H64" s="10">
        <v>9</v>
      </c>
      <c r="I64" s="49"/>
    </row>
    <row r="65" spans="1:10" ht="15" customHeight="1">
      <c r="A65" s="44">
        <v>486</v>
      </c>
      <c r="B65" s="45" t="s">
        <v>242</v>
      </c>
      <c r="C65" s="45" t="s">
        <v>243</v>
      </c>
      <c r="D65" s="45" t="s">
        <v>244</v>
      </c>
      <c r="E65" s="45" t="s">
        <v>55</v>
      </c>
      <c r="F65" s="45" t="s">
        <v>153</v>
      </c>
      <c r="G65" s="45" t="s">
        <v>15</v>
      </c>
      <c r="H65" s="46">
        <v>15</v>
      </c>
      <c r="I65" s="47">
        <f>SUM(H62:H64)</f>
        <v>29</v>
      </c>
    </row>
    <row r="66" spans="1:10" ht="15" customHeight="1">
      <c r="A66" s="39">
        <v>421</v>
      </c>
      <c r="B66" s="40" t="s">
        <v>92</v>
      </c>
      <c r="C66" s="40" t="s">
        <v>93</v>
      </c>
      <c r="D66" s="40" t="s">
        <v>94</v>
      </c>
      <c r="E66" s="40" t="s">
        <v>95</v>
      </c>
      <c r="F66" s="40" t="s">
        <v>15</v>
      </c>
      <c r="G66" s="40" t="s">
        <v>15</v>
      </c>
      <c r="H66" s="41">
        <v>6</v>
      </c>
      <c r="I66" s="42"/>
    </row>
    <row r="67" spans="1:10" ht="15" customHeight="1">
      <c r="A67" s="4">
        <v>477</v>
      </c>
      <c r="B67" s="2" t="s">
        <v>225</v>
      </c>
      <c r="C67" s="2" t="s">
        <v>226</v>
      </c>
      <c r="D67" s="2" t="s">
        <v>227</v>
      </c>
      <c r="E67" s="2" t="s">
        <v>95</v>
      </c>
      <c r="F67" s="2" t="s">
        <v>15</v>
      </c>
      <c r="G67" s="2" t="s">
        <v>15</v>
      </c>
      <c r="H67" s="10">
        <v>7</v>
      </c>
      <c r="I67" s="49"/>
    </row>
    <row r="68" spans="1:10" ht="15" customHeight="1">
      <c r="A68" s="4">
        <v>461</v>
      </c>
      <c r="B68" s="2" t="s">
        <v>186</v>
      </c>
      <c r="C68" s="2" t="s">
        <v>187</v>
      </c>
      <c r="D68" s="2" t="s">
        <v>188</v>
      </c>
      <c r="E68" s="2" t="s">
        <v>95</v>
      </c>
      <c r="F68" s="2" t="s">
        <v>15</v>
      </c>
      <c r="G68" s="2" t="s">
        <v>15</v>
      </c>
      <c r="H68" s="10"/>
      <c r="I68" s="49"/>
    </row>
    <row r="69" spans="1:10" ht="15" customHeight="1">
      <c r="A69" s="44">
        <v>434</v>
      </c>
      <c r="B69" s="45" t="s">
        <v>111</v>
      </c>
      <c r="C69" s="45" t="s">
        <v>129</v>
      </c>
      <c r="D69" s="45" t="s">
        <v>130</v>
      </c>
      <c r="E69" s="45" t="s">
        <v>95</v>
      </c>
      <c r="F69" s="45"/>
      <c r="G69" s="45" t="s">
        <v>15</v>
      </c>
      <c r="H69" s="46">
        <v>4</v>
      </c>
      <c r="I69" s="51">
        <f>SUM(H66:H69)</f>
        <v>17</v>
      </c>
      <c r="J69">
        <v>5</v>
      </c>
    </row>
    <row r="70" spans="1:10" ht="15" customHeight="1">
      <c r="A70" s="39">
        <v>404</v>
      </c>
      <c r="B70" s="40" t="s">
        <v>31</v>
      </c>
      <c r="C70" s="40" t="s">
        <v>32</v>
      </c>
      <c r="D70" s="40" t="s">
        <v>33</v>
      </c>
      <c r="E70" s="40" t="s">
        <v>34</v>
      </c>
      <c r="F70" s="40" t="s">
        <v>35</v>
      </c>
      <c r="G70" s="40" t="s">
        <v>15</v>
      </c>
      <c r="H70" s="41">
        <v>7</v>
      </c>
      <c r="I70" s="42"/>
    </row>
    <row r="71" spans="1:10" ht="15" customHeight="1">
      <c r="A71" s="4">
        <v>454</v>
      </c>
      <c r="B71" s="2" t="s">
        <v>176</v>
      </c>
      <c r="C71" s="2" t="s">
        <v>177</v>
      </c>
      <c r="D71" s="2" t="s">
        <v>178</v>
      </c>
      <c r="E71" s="2" t="s">
        <v>34</v>
      </c>
      <c r="F71" s="2" t="s">
        <v>35</v>
      </c>
      <c r="G71" s="2" t="s">
        <v>15</v>
      </c>
      <c r="H71" s="10">
        <v>7</v>
      </c>
      <c r="I71" s="49"/>
    </row>
    <row r="72" spans="1:10" ht="15" customHeight="1">
      <c r="A72" s="4">
        <v>445</v>
      </c>
      <c r="B72" s="2" t="s">
        <v>111</v>
      </c>
      <c r="C72" s="2" t="s">
        <v>157</v>
      </c>
      <c r="D72" s="2" t="s">
        <v>158</v>
      </c>
      <c r="E72" s="2" t="s">
        <v>34</v>
      </c>
      <c r="F72" s="2" t="s">
        <v>35</v>
      </c>
      <c r="G72" s="2" t="s">
        <v>159</v>
      </c>
      <c r="H72" s="10">
        <v>15</v>
      </c>
      <c r="I72" s="49"/>
    </row>
    <row r="73" spans="1:10" ht="15" customHeight="1">
      <c r="A73" s="44">
        <v>475</v>
      </c>
      <c r="B73" s="45" t="s">
        <v>220</v>
      </c>
      <c r="C73" s="45" t="s">
        <v>221</v>
      </c>
      <c r="D73" s="45" t="s">
        <v>222</v>
      </c>
      <c r="E73" s="45" t="s">
        <v>34</v>
      </c>
      <c r="F73" s="45" t="s">
        <v>35</v>
      </c>
      <c r="G73" s="45" t="s">
        <v>15</v>
      </c>
      <c r="H73" s="46">
        <v>17</v>
      </c>
      <c r="I73" s="47">
        <f>SUM(H70:H72)</f>
        <v>29</v>
      </c>
    </row>
  </sheetData>
  <sortState ref="A2:H75">
    <sortCondition ref="E2:E75"/>
    <sortCondition ref="F2:F75"/>
    <sortCondition ref="A2:A75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fitToHeight="0" orientation="landscape" horizontalDpi="4294967293" verticalDpi="0" r:id="rId1"/>
  <headerFooter>
    <oddHeader>&amp;L&amp;"Arial,Bold"&amp;14SENIOR OPEN TEAMS</oddHeader>
  </headerFooter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topLeftCell="D1" workbookViewId="0">
      <selection activeCell="N1" sqref="N1"/>
    </sheetView>
  </sheetViews>
  <sheetFormatPr defaultRowHeight="20.100000000000001" customHeight="1"/>
  <cols>
    <col min="1" max="2" width="7.28515625" customWidth="1"/>
    <col min="3" max="3" width="13.5703125" customWidth="1"/>
    <col min="4" max="4" width="13.85546875" bestFit="1" customWidth="1"/>
    <col min="5" max="5" width="33.7109375" customWidth="1"/>
    <col min="6" max="6" width="18.42578125" customWidth="1"/>
    <col min="7" max="7" width="26" bestFit="1" customWidth="1"/>
    <col min="8" max="8" width="7.28515625" customWidth="1"/>
    <col min="9" max="10" width="10.7109375" style="11" customWidth="1"/>
    <col min="11" max="11" width="10.7109375" style="14" customWidth="1"/>
    <col min="12" max="12" width="10.7109375" style="11" customWidth="1"/>
    <col min="14" max="14" width="11.85546875" bestFit="1" customWidth="1"/>
  </cols>
  <sheetData>
    <row r="1" spans="1:17" ht="20.10000000000000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" t="s">
        <v>250</v>
      </c>
      <c r="J1" s="6" t="s">
        <v>254</v>
      </c>
      <c r="K1" s="12" t="s">
        <v>251</v>
      </c>
      <c r="L1" s="6" t="s">
        <v>252</v>
      </c>
      <c r="M1" s="142" t="s">
        <v>559</v>
      </c>
      <c r="N1" s="141" t="s">
        <v>560</v>
      </c>
      <c r="P1" s="139" t="s">
        <v>553</v>
      </c>
      <c r="Q1" s="140" t="s">
        <v>558</v>
      </c>
    </row>
    <row r="2" spans="1:17" ht="20.100000000000001" customHeight="1">
      <c r="A2" s="5" t="s">
        <v>255</v>
      </c>
      <c r="B2" s="15" t="s">
        <v>44</v>
      </c>
      <c r="C2" s="16"/>
      <c r="D2" s="16"/>
      <c r="E2" s="16"/>
      <c r="F2" s="16"/>
      <c r="G2" s="16"/>
      <c r="H2" s="16"/>
      <c r="I2" s="20"/>
      <c r="J2" s="20"/>
      <c r="K2" s="21"/>
      <c r="L2" s="20"/>
      <c r="M2" s="29"/>
      <c r="Q2" s="29"/>
    </row>
    <row r="3" spans="1:17" ht="20.100000000000001" customHeight="1">
      <c r="A3" s="17">
        <v>0.61041666666666672</v>
      </c>
      <c r="B3" s="18">
        <v>536</v>
      </c>
      <c r="C3" s="16" t="s">
        <v>266</v>
      </c>
      <c r="D3" s="16" t="s">
        <v>267</v>
      </c>
      <c r="E3" s="16" t="s">
        <v>268</v>
      </c>
      <c r="F3" s="16" t="s">
        <v>76</v>
      </c>
      <c r="G3" s="16" t="s">
        <v>14</v>
      </c>
      <c r="H3" s="16" t="s">
        <v>15</v>
      </c>
      <c r="I3" s="33" t="s">
        <v>513</v>
      </c>
      <c r="J3" s="33"/>
      <c r="K3" s="34" t="s">
        <v>513</v>
      </c>
      <c r="L3" s="20"/>
      <c r="M3" s="29"/>
      <c r="O3" t="s">
        <v>554</v>
      </c>
      <c r="P3" s="29">
        <f>AVERAGE(K5:K21)</f>
        <v>0.65759803921568627</v>
      </c>
      <c r="Q3" s="29">
        <f>P4-P3</f>
        <v>8.6056644880176947E-3</v>
      </c>
    </row>
    <row r="4" spans="1:17" ht="20.100000000000001" customHeight="1">
      <c r="A4" s="17">
        <v>0.60138888888888886</v>
      </c>
      <c r="B4" s="18">
        <v>534</v>
      </c>
      <c r="C4" s="16" t="s">
        <v>87</v>
      </c>
      <c r="D4" s="16" t="s">
        <v>88</v>
      </c>
      <c r="E4" s="16" t="s">
        <v>89</v>
      </c>
      <c r="F4" s="16" t="s">
        <v>43</v>
      </c>
      <c r="G4" s="16" t="s">
        <v>15</v>
      </c>
      <c r="H4" s="16" t="s">
        <v>15</v>
      </c>
      <c r="I4" s="20">
        <v>173.5</v>
      </c>
      <c r="J4" s="20">
        <v>58</v>
      </c>
      <c r="K4" s="21">
        <f t="shared" ref="K4:K22" si="0">I4/240</f>
        <v>0.72291666666666665</v>
      </c>
      <c r="L4" s="20">
        <v>1</v>
      </c>
      <c r="M4" s="29">
        <f>K4+$Q$3</f>
        <v>0.73152233115468435</v>
      </c>
      <c r="N4">
        <f>_xlfn.RANK.EQ(M4,$M$4:$M$89,0)</f>
        <v>3</v>
      </c>
      <c r="O4" t="s">
        <v>555</v>
      </c>
      <c r="P4" s="29">
        <f>AVERAGE(K26:K43)</f>
        <v>0.66620370370370396</v>
      </c>
    </row>
    <row r="5" spans="1:17" ht="20.100000000000001" customHeight="1">
      <c r="A5" s="17">
        <v>0.58333333333333337</v>
      </c>
      <c r="B5" s="18">
        <v>530</v>
      </c>
      <c r="C5" s="16" t="s">
        <v>96</v>
      </c>
      <c r="D5" s="16" t="s">
        <v>97</v>
      </c>
      <c r="E5" s="16" t="s">
        <v>256</v>
      </c>
      <c r="F5" s="16" t="s">
        <v>99</v>
      </c>
      <c r="G5" s="16" t="s">
        <v>15</v>
      </c>
      <c r="H5" s="16" t="s">
        <v>15</v>
      </c>
      <c r="I5" s="20">
        <v>169.5</v>
      </c>
      <c r="J5" s="20">
        <v>57</v>
      </c>
      <c r="K5" s="21">
        <f t="shared" si="0"/>
        <v>0.70625000000000004</v>
      </c>
      <c r="L5" s="20">
        <v>2</v>
      </c>
      <c r="M5" s="29">
        <f t="shared" ref="M5:M22" si="1">K5+$Q$3</f>
        <v>0.71485566448801774</v>
      </c>
      <c r="N5">
        <f t="shared" ref="N5:N66" si="2">_xlfn.RANK.EQ(M5,$M$3:$M$94,0)</f>
        <v>6</v>
      </c>
      <c r="O5" t="s">
        <v>556</v>
      </c>
      <c r="P5" s="29">
        <f>AVERAGE(K48:K65)</f>
        <v>0.66273148148148164</v>
      </c>
      <c r="Q5" s="29">
        <f>P4-P5</f>
        <v>3.4722222222223209E-3</v>
      </c>
    </row>
    <row r="6" spans="1:17" ht="20.100000000000001" customHeight="1">
      <c r="A6" s="17">
        <v>0.59236111111111112</v>
      </c>
      <c r="B6" s="18">
        <v>532</v>
      </c>
      <c r="C6" s="16" t="s">
        <v>260</v>
      </c>
      <c r="D6" s="16" t="s">
        <v>85</v>
      </c>
      <c r="E6" s="16" t="s">
        <v>86</v>
      </c>
      <c r="F6" s="16" t="s">
        <v>69</v>
      </c>
      <c r="G6" s="16" t="s">
        <v>261</v>
      </c>
      <c r="H6" s="16" t="s">
        <v>15</v>
      </c>
      <c r="I6" s="20">
        <v>169.5</v>
      </c>
      <c r="J6" s="20">
        <v>57</v>
      </c>
      <c r="K6" s="21">
        <f t="shared" si="0"/>
        <v>0.70625000000000004</v>
      </c>
      <c r="L6" s="20">
        <v>3</v>
      </c>
      <c r="M6" s="29">
        <f t="shared" si="1"/>
        <v>0.71485566448801774</v>
      </c>
      <c r="N6">
        <f t="shared" si="2"/>
        <v>6</v>
      </c>
      <c r="O6" t="s">
        <v>557</v>
      </c>
      <c r="P6" s="29">
        <f>AVERAGE(K70:K88)</f>
        <v>0.64243421052631577</v>
      </c>
      <c r="Q6" s="29">
        <f>P4-P6</f>
        <v>2.376949317738819E-2</v>
      </c>
    </row>
    <row r="7" spans="1:17" ht="20.100000000000001" customHeight="1">
      <c r="A7" s="17">
        <v>0.66666666666666663</v>
      </c>
      <c r="B7" s="18">
        <v>547</v>
      </c>
      <c r="C7" s="16" t="s">
        <v>92</v>
      </c>
      <c r="D7" s="16" t="s">
        <v>298</v>
      </c>
      <c r="E7" s="16" t="s">
        <v>299</v>
      </c>
      <c r="F7" s="16" t="s">
        <v>95</v>
      </c>
      <c r="G7" s="16" t="s">
        <v>15</v>
      </c>
      <c r="H7" s="16" t="s">
        <v>15</v>
      </c>
      <c r="I7" s="20">
        <v>165</v>
      </c>
      <c r="J7" s="20">
        <v>55</v>
      </c>
      <c r="K7" s="21">
        <f t="shared" si="0"/>
        <v>0.6875</v>
      </c>
      <c r="L7" s="20">
        <v>4</v>
      </c>
      <c r="M7" s="29">
        <f t="shared" si="1"/>
        <v>0.69610566448801769</v>
      </c>
      <c r="N7">
        <f t="shared" si="2"/>
        <v>15</v>
      </c>
    </row>
    <row r="8" spans="1:17" ht="20.100000000000001" customHeight="1">
      <c r="A8" s="17">
        <v>0.67569444444444449</v>
      </c>
      <c r="B8" s="18">
        <v>549</v>
      </c>
      <c r="C8" s="16" t="s">
        <v>300</v>
      </c>
      <c r="D8" s="16" t="s">
        <v>301</v>
      </c>
      <c r="E8" s="16" t="s">
        <v>302</v>
      </c>
      <c r="F8" s="16" t="s">
        <v>29</v>
      </c>
      <c r="G8" s="16" t="s">
        <v>203</v>
      </c>
      <c r="H8" s="16" t="s">
        <v>15</v>
      </c>
      <c r="I8" s="20">
        <v>164.5</v>
      </c>
      <c r="J8" s="20">
        <v>55</v>
      </c>
      <c r="K8" s="21">
        <f t="shared" si="0"/>
        <v>0.68541666666666667</v>
      </c>
      <c r="L8" s="20">
        <v>5</v>
      </c>
      <c r="M8" s="29">
        <f t="shared" si="1"/>
        <v>0.69402233115468437</v>
      </c>
      <c r="N8">
        <f t="shared" si="2"/>
        <v>16</v>
      </c>
    </row>
    <row r="9" spans="1:17" ht="20.100000000000001" customHeight="1">
      <c r="A9" s="17">
        <v>0.64861111111111114</v>
      </c>
      <c r="B9" s="18">
        <v>543</v>
      </c>
      <c r="C9" s="16" t="s">
        <v>284</v>
      </c>
      <c r="D9" s="16" t="s">
        <v>285</v>
      </c>
      <c r="E9" s="16" t="s">
        <v>286</v>
      </c>
      <c r="F9" s="16" t="s">
        <v>64</v>
      </c>
      <c r="G9" s="16" t="s">
        <v>15</v>
      </c>
      <c r="H9" s="16" t="s">
        <v>15</v>
      </c>
      <c r="I9" s="20">
        <v>163.5</v>
      </c>
      <c r="J9" s="20">
        <v>55</v>
      </c>
      <c r="K9" s="21">
        <f t="shared" si="0"/>
        <v>0.68125000000000002</v>
      </c>
      <c r="L9" s="20">
        <v>6</v>
      </c>
      <c r="M9" s="29">
        <f t="shared" si="1"/>
        <v>0.68985566448801772</v>
      </c>
      <c r="N9">
        <f t="shared" si="2"/>
        <v>19</v>
      </c>
    </row>
    <row r="10" spans="1:17" ht="20.100000000000001" customHeight="1">
      <c r="A10" s="17">
        <v>0.59652777777777777</v>
      </c>
      <c r="B10" s="18">
        <v>533</v>
      </c>
      <c r="C10" s="16" t="s">
        <v>78</v>
      </c>
      <c r="D10" s="16" t="s">
        <v>79</v>
      </c>
      <c r="E10" s="16" t="s">
        <v>80</v>
      </c>
      <c r="F10" s="16" t="s">
        <v>81</v>
      </c>
      <c r="G10" s="16" t="s">
        <v>262</v>
      </c>
      <c r="H10" s="16" t="s">
        <v>15</v>
      </c>
      <c r="I10" s="20">
        <v>163</v>
      </c>
      <c r="J10" s="20">
        <v>54</v>
      </c>
      <c r="K10" s="21">
        <f t="shared" si="0"/>
        <v>0.6791666666666667</v>
      </c>
      <c r="L10" s="20">
        <v>7</v>
      </c>
      <c r="M10" s="29">
        <f t="shared" si="1"/>
        <v>0.68777233115468439</v>
      </c>
      <c r="N10">
        <f t="shared" si="2"/>
        <v>20</v>
      </c>
    </row>
    <row r="11" spans="1:17" ht="20.100000000000001" customHeight="1">
      <c r="A11" s="17">
        <v>0.65347222222222223</v>
      </c>
      <c r="B11" s="18">
        <v>544</v>
      </c>
      <c r="C11" s="16" t="s">
        <v>287</v>
      </c>
      <c r="D11" s="16" t="s">
        <v>288</v>
      </c>
      <c r="E11" s="16" t="s">
        <v>289</v>
      </c>
      <c r="F11" s="16" t="s">
        <v>290</v>
      </c>
      <c r="G11" s="16" t="s">
        <v>30</v>
      </c>
      <c r="H11" s="16" t="s">
        <v>15</v>
      </c>
      <c r="I11" s="20">
        <v>160</v>
      </c>
      <c r="J11" s="20">
        <v>53</v>
      </c>
      <c r="K11" s="21">
        <f t="shared" si="0"/>
        <v>0.66666666666666663</v>
      </c>
      <c r="L11" s="20">
        <v>8</v>
      </c>
      <c r="M11" s="29">
        <f t="shared" si="1"/>
        <v>0.67527233115468432</v>
      </c>
      <c r="N11">
        <f t="shared" si="2"/>
        <v>33</v>
      </c>
    </row>
    <row r="12" spans="1:17" ht="20.100000000000001" customHeight="1">
      <c r="A12" s="17">
        <v>0.64444444444444449</v>
      </c>
      <c r="B12" s="18">
        <v>542</v>
      </c>
      <c r="C12" s="16" t="s">
        <v>281</v>
      </c>
      <c r="D12" s="16" t="s">
        <v>282</v>
      </c>
      <c r="E12" s="16" t="s">
        <v>283</v>
      </c>
      <c r="F12" s="16" t="s">
        <v>29</v>
      </c>
      <c r="G12" s="16" t="s">
        <v>65</v>
      </c>
      <c r="H12" s="16" t="s">
        <v>15</v>
      </c>
      <c r="I12" s="20">
        <v>158.5</v>
      </c>
      <c r="J12" s="20">
        <v>53</v>
      </c>
      <c r="K12" s="21">
        <f t="shared" si="0"/>
        <v>0.66041666666666665</v>
      </c>
      <c r="L12" s="20">
        <v>9</v>
      </c>
      <c r="M12" s="29">
        <f t="shared" si="1"/>
        <v>0.66902233115468435</v>
      </c>
      <c r="N12">
        <f t="shared" si="2"/>
        <v>39</v>
      </c>
    </row>
    <row r="13" spans="1:17" ht="20.100000000000001" customHeight="1">
      <c r="A13" s="17">
        <v>0.61944444444444446</v>
      </c>
      <c r="B13" s="18">
        <v>538</v>
      </c>
      <c r="C13" s="16" t="s">
        <v>266</v>
      </c>
      <c r="D13" s="16" t="s">
        <v>273</v>
      </c>
      <c r="E13" s="16" t="s">
        <v>274</v>
      </c>
      <c r="F13" s="16" t="s">
        <v>29</v>
      </c>
      <c r="G13" s="16" t="s">
        <v>275</v>
      </c>
      <c r="H13" s="16" t="s">
        <v>15</v>
      </c>
      <c r="I13" s="20">
        <v>157.5</v>
      </c>
      <c r="J13" s="20">
        <v>52</v>
      </c>
      <c r="K13" s="21">
        <f t="shared" si="0"/>
        <v>0.65625</v>
      </c>
      <c r="L13" s="20">
        <v>10</v>
      </c>
      <c r="M13" s="29">
        <f t="shared" si="1"/>
        <v>0.66485566448801769</v>
      </c>
      <c r="N13">
        <f t="shared" si="2"/>
        <v>41</v>
      </c>
    </row>
    <row r="14" spans="1:17" ht="20.100000000000001" customHeight="1">
      <c r="A14" s="17">
        <v>0.62847222222222221</v>
      </c>
      <c r="B14" s="18">
        <v>540</v>
      </c>
      <c r="C14" s="16" t="s">
        <v>163</v>
      </c>
      <c r="D14" s="16" t="s">
        <v>132</v>
      </c>
      <c r="E14" s="16" t="s">
        <v>276</v>
      </c>
      <c r="F14" s="16" t="s">
        <v>19</v>
      </c>
      <c r="G14" s="16" t="s">
        <v>275</v>
      </c>
      <c r="H14" s="16" t="s">
        <v>15</v>
      </c>
      <c r="I14" s="20">
        <v>157</v>
      </c>
      <c r="J14" s="20">
        <v>54</v>
      </c>
      <c r="K14" s="21">
        <f t="shared" si="0"/>
        <v>0.65416666666666667</v>
      </c>
      <c r="L14" s="20">
        <v>11</v>
      </c>
      <c r="M14" s="29">
        <f t="shared" si="1"/>
        <v>0.66277233115468437</v>
      </c>
      <c r="N14">
        <f t="shared" si="2"/>
        <v>42</v>
      </c>
    </row>
    <row r="15" spans="1:17" ht="20.100000000000001" customHeight="1">
      <c r="A15" s="17">
        <v>0.66249999999999998</v>
      </c>
      <c r="B15" s="18">
        <v>546</v>
      </c>
      <c r="C15" s="16" t="s">
        <v>294</v>
      </c>
      <c r="D15" s="16" t="s">
        <v>295</v>
      </c>
      <c r="E15" s="16" t="s">
        <v>296</v>
      </c>
      <c r="F15" s="16" t="s">
        <v>29</v>
      </c>
      <c r="G15" s="16" t="s">
        <v>297</v>
      </c>
      <c r="H15" s="16" t="s">
        <v>15</v>
      </c>
      <c r="I15" s="20">
        <v>155.5</v>
      </c>
      <c r="J15" s="20">
        <v>52</v>
      </c>
      <c r="K15" s="21">
        <f t="shared" si="0"/>
        <v>0.6479166666666667</v>
      </c>
      <c r="L15" s="20">
        <v>12</v>
      </c>
      <c r="M15" s="29">
        <f t="shared" si="1"/>
        <v>0.65652233115468439</v>
      </c>
      <c r="N15">
        <f t="shared" si="2"/>
        <v>45</v>
      </c>
    </row>
    <row r="16" spans="1:17" ht="20.100000000000001" customHeight="1">
      <c r="A16" s="17">
        <v>0.60555555555555551</v>
      </c>
      <c r="B16" s="18">
        <v>535</v>
      </c>
      <c r="C16" s="16" t="s">
        <v>263</v>
      </c>
      <c r="D16" s="16" t="s">
        <v>264</v>
      </c>
      <c r="E16" s="16" t="s">
        <v>265</v>
      </c>
      <c r="F16" s="16" t="s">
        <v>13</v>
      </c>
      <c r="G16" s="16" t="s">
        <v>15</v>
      </c>
      <c r="H16" s="16" t="s">
        <v>15</v>
      </c>
      <c r="I16" s="20">
        <v>153</v>
      </c>
      <c r="J16" s="20">
        <v>51</v>
      </c>
      <c r="K16" s="21">
        <f t="shared" si="0"/>
        <v>0.63749999999999996</v>
      </c>
      <c r="L16" s="20">
        <v>13</v>
      </c>
      <c r="M16" s="29">
        <f t="shared" si="1"/>
        <v>0.64610566448801765</v>
      </c>
      <c r="N16">
        <f t="shared" si="2"/>
        <v>55</v>
      </c>
    </row>
    <row r="17" spans="1:14" ht="20.100000000000001" customHeight="1">
      <c r="A17" s="17">
        <v>0.58750000000000002</v>
      </c>
      <c r="B17" s="18">
        <v>531</v>
      </c>
      <c r="C17" s="16" t="s">
        <v>257</v>
      </c>
      <c r="D17" s="16" t="s">
        <v>258</v>
      </c>
      <c r="E17" s="16" t="s">
        <v>259</v>
      </c>
      <c r="F17" s="16" t="s">
        <v>55</v>
      </c>
      <c r="G17" s="16" t="s">
        <v>153</v>
      </c>
      <c r="H17" s="16" t="s">
        <v>15</v>
      </c>
      <c r="I17" s="20">
        <v>152.5</v>
      </c>
      <c r="J17" s="20">
        <v>51</v>
      </c>
      <c r="K17" s="21">
        <f t="shared" si="0"/>
        <v>0.63541666666666663</v>
      </c>
      <c r="L17" s="20">
        <v>14</v>
      </c>
      <c r="M17" s="29">
        <f t="shared" si="1"/>
        <v>0.64402233115468432</v>
      </c>
      <c r="N17">
        <f t="shared" si="2"/>
        <v>58</v>
      </c>
    </row>
    <row r="18" spans="1:14" ht="20.100000000000001" customHeight="1">
      <c r="A18" s="17">
        <v>0.65763888888888888</v>
      </c>
      <c r="B18" s="18">
        <v>545</v>
      </c>
      <c r="C18" s="16" t="s">
        <v>291</v>
      </c>
      <c r="D18" s="16" t="s">
        <v>292</v>
      </c>
      <c r="E18" s="16" t="s">
        <v>293</v>
      </c>
      <c r="F18" s="16" t="s">
        <v>39</v>
      </c>
      <c r="G18" s="16" t="s">
        <v>15</v>
      </c>
      <c r="H18" s="16" t="s">
        <v>15</v>
      </c>
      <c r="I18" s="20">
        <v>150</v>
      </c>
      <c r="J18" s="20">
        <v>50</v>
      </c>
      <c r="K18" s="21">
        <f t="shared" si="0"/>
        <v>0.625</v>
      </c>
      <c r="L18" s="20">
        <v>15</v>
      </c>
      <c r="M18" s="29">
        <f t="shared" si="1"/>
        <v>0.63360566448801769</v>
      </c>
      <c r="N18">
        <f t="shared" si="2"/>
        <v>71</v>
      </c>
    </row>
    <row r="19" spans="1:14" ht="20.100000000000001" customHeight="1">
      <c r="A19" s="17">
        <v>0.61458333333333337</v>
      </c>
      <c r="B19" s="18">
        <v>537</v>
      </c>
      <c r="C19" s="16" t="s">
        <v>269</v>
      </c>
      <c r="D19" s="16" t="s">
        <v>270</v>
      </c>
      <c r="E19" s="16" t="s">
        <v>271</v>
      </c>
      <c r="F19" s="16" t="s">
        <v>43</v>
      </c>
      <c r="G19" s="16" t="s">
        <v>272</v>
      </c>
      <c r="H19" s="16" t="s">
        <v>15</v>
      </c>
      <c r="I19" s="20">
        <v>148.5</v>
      </c>
      <c r="J19" s="20">
        <v>51</v>
      </c>
      <c r="K19" s="21">
        <f t="shared" si="0"/>
        <v>0.61875000000000002</v>
      </c>
      <c r="L19" s="20">
        <v>16</v>
      </c>
      <c r="M19" s="29">
        <f t="shared" si="1"/>
        <v>0.62735566448801772</v>
      </c>
      <c r="N19">
        <f t="shared" si="2"/>
        <v>73</v>
      </c>
    </row>
    <row r="20" spans="1:14" ht="20.100000000000001" customHeight="1">
      <c r="A20" s="17">
        <v>0.63958333333333328</v>
      </c>
      <c r="B20" s="18">
        <v>541</v>
      </c>
      <c r="C20" s="16" t="s">
        <v>277</v>
      </c>
      <c r="D20" s="16" t="s">
        <v>278</v>
      </c>
      <c r="E20" s="16" t="s">
        <v>279</v>
      </c>
      <c r="F20" s="16" t="s">
        <v>76</v>
      </c>
      <c r="G20" s="16" t="s">
        <v>280</v>
      </c>
      <c r="H20" s="16" t="s">
        <v>15</v>
      </c>
      <c r="I20" s="20">
        <v>148</v>
      </c>
      <c r="J20" s="20">
        <v>50</v>
      </c>
      <c r="K20" s="21">
        <f t="shared" si="0"/>
        <v>0.6166666666666667</v>
      </c>
      <c r="L20" s="20">
        <v>17</v>
      </c>
      <c r="M20" s="29">
        <f t="shared" si="1"/>
        <v>0.62527233115468439</v>
      </c>
      <c r="N20">
        <f t="shared" si="2"/>
        <v>76</v>
      </c>
    </row>
    <row r="21" spans="1:14" ht="20.100000000000001" customHeight="1">
      <c r="A21" s="17">
        <v>0.67986111111111114</v>
      </c>
      <c r="B21" s="18">
        <v>550</v>
      </c>
      <c r="C21" s="16" t="s">
        <v>303</v>
      </c>
      <c r="D21" s="16" t="s">
        <v>304</v>
      </c>
      <c r="E21" s="16" t="s">
        <v>305</v>
      </c>
      <c r="F21" s="16" t="s">
        <v>290</v>
      </c>
      <c r="G21" s="16" t="s">
        <v>306</v>
      </c>
      <c r="H21" s="16" t="s">
        <v>15</v>
      </c>
      <c r="I21" s="20">
        <v>147.5</v>
      </c>
      <c r="J21" s="20">
        <v>50</v>
      </c>
      <c r="K21" s="21">
        <f t="shared" si="0"/>
        <v>0.61458333333333337</v>
      </c>
      <c r="L21" s="20">
        <v>18</v>
      </c>
      <c r="M21" s="29">
        <f t="shared" si="1"/>
        <v>0.62318899782135107</v>
      </c>
      <c r="N21">
        <f t="shared" si="2"/>
        <v>77</v>
      </c>
    </row>
    <row r="22" spans="1:14" ht="20.100000000000001" customHeight="1">
      <c r="A22" s="17">
        <v>0.62361111111111112</v>
      </c>
      <c r="B22" s="18">
        <v>539</v>
      </c>
      <c r="C22" s="32" t="s">
        <v>225</v>
      </c>
      <c r="D22" s="32" t="s">
        <v>522</v>
      </c>
      <c r="E22" s="32" t="s">
        <v>523</v>
      </c>
      <c r="F22" s="16" t="s">
        <v>34</v>
      </c>
      <c r="G22" s="16" t="s">
        <v>60</v>
      </c>
      <c r="H22" s="16" t="s">
        <v>15</v>
      </c>
      <c r="I22" s="20">
        <v>142</v>
      </c>
      <c r="J22" s="20">
        <v>49</v>
      </c>
      <c r="K22" s="21">
        <f t="shared" si="0"/>
        <v>0.59166666666666667</v>
      </c>
      <c r="L22" s="20">
        <v>19</v>
      </c>
      <c r="M22" s="29">
        <f t="shared" si="1"/>
        <v>0.60027233115468437</v>
      </c>
      <c r="N22">
        <f t="shared" si="2"/>
        <v>80</v>
      </c>
    </row>
    <row r="23" spans="1:14" ht="20.100000000000001" customHeight="1">
      <c r="A23" s="19" t="s">
        <v>255</v>
      </c>
      <c r="B23" s="15" t="s">
        <v>307</v>
      </c>
      <c r="C23" s="16"/>
      <c r="D23" s="16"/>
      <c r="E23" s="16"/>
      <c r="F23" s="16"/>
      <c r="G23" s="16"/>
      <c r="H23" s="16"/>
      <c r="I23" s="20"/>
      <c r="J23" s="20"/>
      <c r="K23" s="21"/>
      <c r="L23" s="20"/>
    </row>
    <row r="24" spans="1:14" ht="20.100000000000001" customHeight="1">
      <c r="A24" s="17">
        <v>0.67708333333333337</v>
      </c>
      <c r="B24" s="18">
        <v>568</v>
      </c>
      <c r="C24" s="16" t="s">
        <v>337</v>
      </c>
      <c r="D24" s="16" t="s">
        <v>338</v>
      </c>
      <c r="E24" s="16" t="s">
        <v>339</v>
      </c>
      <c r="F24" s="16" t="s">
        <v>39</v>
      </c>
      <c r="G24" s="16" t="s">
        <v>15</v>
      </c>
      <c r="H24" s="16" t="s">
        <v>15</v>
      </c>
      <c r="I24" s="33" t="s">
        <v>513</v>
      </c>
      <c r="J24" s="20"/>
      <c r="K24" s="34" t="s">
        <v>513</v>
      </c>
      <c r="L24" s="20"/>
    </row>
    <row r="25" spans="1:14" ht="20.100000000000001" customHeight="1">
      <c r="A25" s="17">
        <v>0.63888888888888884</v>
      </c>
      <c r="B25" s="18">
        <v>561</v>
      </c>
      <c r="C25" s="16" t="s">
        <v>73</v>
      </c>
      <c r="D25" s="16" t="s">
        <v>146</v>
      </c>
      <c r="E25" s="16" t="s">
        <v>325</v>
      </c>
      <c r="F25" s="16" t="s">
        <v>64</v>
      </c>
      <c r="G25" s="16" t="s">
        <v>15</v>
      </c>
      <c r="H25" s="16" t="s">
        <v>15</v>
      </c>
      <c r="I25" s="20">
        <v>175</v>
      </c>
      <c r="J25" s="20">
        <v>59</v>
      </c>
      <c r="K25" s="21">
        <f t="shared" ref="K25:K44" si="3">I25/240</f>
        <v>0.72916666666666663</v>
      </c>
      <c r="L25" s="20">
        <v>1</v>
      </c>
      <c r="M25" s="29">
        <f>K25+$Q$4</f>
        <v>0.72916666666666663</v>
      </c>
      <c r="N25">
        <f t="shared" si="2"/>
        <v>4</v>
      </c>
    </row>
    <row r="26" spans="1:14" ht="20.100000000000001" customHeight="1">
      <c r="A26" s="17">
        <v>0.65</v>
      </c>
      <c r="B26" s="18">
        <v>562</v>
      </c>
      <c r="C26" s="16" t="s">
        <v>31</v>
      </c>
      <c r="D26" s="16" t="s">
        <v>326</v>
      </c>
      <c r="E26" s="16" t="s">
        <v>327</v>
      </c>
      <c r="F26" s="16" t="s">
        <v>29</v>
      </c>
      <c r="G26" s="16" t="s">
        <v>275</v>
      </c>
      <c r="H26" s="16" t="s">
        <v>15</v>
      </c>
      <c r="I26" s="20">
        <v>169.5</v>
      </c>
      <c r="J26" s="20">
        <v>56</v>
      </c>
      <c r="K26" s="21">
        <f t="shared" si="3"/>
        <v>0.70625000000000004</v>
      </c>
      <c r="L26" s="20">
        <v>2</v>
      </c>
      <c r="M26" s="29">
        <f t="shared" ref="M26:M44" si="4">K26+$Q$4</f>
        <v>0.70625000000000004</v>
      </c>
      <c r="N26">
        <f t="shared" si="2"/>
        <v>11</v>
      </c>
    </row>
    <row r="27" spans="1:14" ht="20.100000000000001" customHeight="1">
      <c r="A27" s="17">
        <v>0.65486111111111112</v>
      </c>
      <c r="B27" s="18">
        <v>563</v>
      </c>
      <c r="C27" s="16" t="s">
        <v>48</v>
      </c>
      <c r="D27" s="16" t="s">
        <v>49</v>
      </c>
      <c r="E27" s="16" t="s">
        <v>328</v>
      </c>
      <c r="F27" s="16" t="s">
        <v>29</v>
      </c>
      <c r="G27" s="16" t="s">
        <v>297</v>
      </c>
      <c r="H27" s="16" t="s">
        <v>15</v>
      </c>
      <c r="I27" s="20">
        <v>164.5</v>
      </c>
      <c r="J27" s="20">
        <v>56</v>
      </c>
      <c r="K27" s="21">
        <f t="shared" si="3"/>
        <v>0.68541666666666667</v>
      </c>
      <c r="L27" s="20">
        <v>3</v>
      </c>
      <c r="M27" s="29">
        <f t="shared" si="4"/>
        <v>0.68541666666666667</v>
      </c>
      <c r="N27">
        <f t="shared" si="2"/>
        <v>23</v>
      </c>
    </row>
    <row r="28" spans="1:14" ht="20.100000000000001" customHeight="1">
      <c r="A28" s="17">
        <v>0.68611111111111112</v>
      </c>
      <c r="B28" s="18">
        <v>570</v>
      </c>
      <c r="C28" s="16" t="s">
        <v>341</v>
      </c>
      <c r="D28" s="16" t="s">
        <v>342</v>
      </c>
      <c r="E28" s="16" t="s">
        <v>343</v>
      </c>
      <c r="F28" s="16" t="s">
        <v>95</v>
      </c>
      <c r="G28" s="16" t="s">
        <v>15</v>
      </c>
      <c r="H28" s="16" t="s">
        <v>15</v>
      </c>
      <c r="I28" s="20">
        <v>164</v>
      </c>
      <c r="J28" s="20">
        <v>54</v>
      </c>
      <c r="K28" s="21">
        <f t="shared" si="3"/>
        <v>0.68333333333333335</v>
      </c>
      <c r="L28" s="20">
        <v>4</v>
      </c>
      <c r="M28" s="29">
        <f t="shared" si="4"/>
        <v>0.68333333333333335</v>
      </c>
      <c r="N28">
        <f t="shared" si="2"/>
        <v>24</v>
      </c>
    </row>
    <row r="29" spans="1:14" ht="20.100000000000001" customHeight="1">
      <c r="A29" s="17">
        <v>0.66805555555555551</v>
      </c>
      <c r="B29" s="18">
        <v>566</v>
      </c>
      <c r="C29" s="16" t="s">
        <v>333</v>
      </c>
      <c r="D29" s="16" t="s">
        <v>88</v>
      </c>
      <c r="E29" s="16" t="s">
        <v>334</v>
      </c>
      <c r="F29" s="16" t="s">
        <v>290</v>
      </c>
      <c r="G29" s="16" t="s">
        <v>30</v>
      </c>
      <c r="H29" s="16" t="s">
        <v>15</v>
      </c>
      <c r="I29" s="20">
        <v>163.5</v>
      </c>
      <c r="J29" s="20">
        <v>54</v>
      </c>
      <c r="K29" s="21">
        <f t="shared" si="3"/>
        <v>0.68125000000000002</v>
      </c>
      <c r="L29" s="20">
        <v>5</v>
      </c>
      <c r="M29" s="29">
        <f t="shared" si="4"/>
        <v>0.68125000000000002</v>
      </c>
      <c r="N29">
        <f t="shared" si="2"/>
        <v>25</v>
      </c>
    </row>
    <row r="30" spans="1:14" ht="20.100000000000001" customHeight="1">
      <c r="A30" s="17">
        <v>0.67291666666666672</v>
      </c>
      <c r="B30" s="18">
        <v>567</v>
      </c>
      <c r="C30" s="16" t="s">
        <v>335</v>
      </c>
      <c r="D30" s="16" t="s">
        <v>336</v>
      </c>
      <c r="E30" s="23" t="s">
        <v>551</v>
      </c>
      <c r="F30" s="16" t="s">
        <v>34</v>
      </c>
      <c r="G30" s="16" t="s">
        <v>60</v>
      </c>
      <c r="H30" s="16" t="s">
        <v>15</v>
      </c>
      <c r="I30" s="20">
        <v>163</v>
      </c>
      <c r="J30" s="20">
        <v>54</v>
      </c>
      <c r="K30" s="21">
        <f t="shared" si="3"/>
        <v>0.6791666666666667</v>
      </c>
      <c r="L30" s="20">
        <v>6</v>
      </c>
      <c r="M30" s="29">
        <f t="shared" si="4"/>
        <v>0.6791666666666667</v>
      </c>
      <c r="N30">
        <f t="shared" si="2"/>
        <v>27</v>
      </c>
    </row>
    <row r="31" spans="1:14" ht="20.100000000000001" customHeight="1">
      <c r="A31" s="17">
        <v>0.69097222222222221</v>
      </c>
      <c r="B31" s="18">
        <v>571</v>
      </c>
      <c r="C31" s="16" t="s">
        <v>284</v>
      </c>
      <c r="D31" s="16" t="s">
        <v>41</v>
      </c>
      <c r="E31" s="16" t="s">
        <v>344</v>
      </c>
      <c r="F31" s="16" t="s">
        <v>290</v>
      </c>
      <c r="G31" s="16" t="s">
        <v>306</v>
      </c>
      <c r="H31" s="16" t="s">
        <v>15</v>
      </c>
      <c r="I31" s="20">
        <v>163</v>
      </c>
      <c r="J31" s="20">
        <v>54</v>
      </c>
      <c r="K31" s="21">
        <f t="shared" si="3"/>
        <v>0.6791666666666667</v>
      </c>
      <c r="L31" s="20">
        <v>6</v>
      </c>
      <c r="M31" s="29">
        <f t="shared" si="4"/>
        <v>0.6791666666666667</v>
      </c>
      <c r="N31">
        <f t="shared" si="2"/>
        <v>27</v>
      </c>
    </row>
    <row r="32" spans="1:14" ht="20.100000000000001" customHeight="1">
      <c r="A32" s="17">
        <v>0.63402777777777775</v>
      </c>
      <c r="B32" s="18">
        <v>560</v>
      </c>
      <c r="C32" s="16" t="s">
        <v>16</v>
      </c>
      <c r="D32" s="16" t="s">
        <v>323</v>
      </c>
      <c r="E32" s="16" t="s">
        <v>324</v>
      </c>
      <c r="F32" s="16" t="s">
        <v>19</v>
      </c>
      <c r="G32" s="16" t="s">
        <v>275</v>
      </c>
      <c r="H32" s="16" t="s">
        <v>15</v>
      </c>
      <c r="I32" s="20">
        <v>162.5</v>
      </c>
      <c r="J32" s="20">
        <v>54</v>
      </c>
      <c r="K32" s="21">
        <f t="shared" si="3"/>
        <v>0.67708333333333337</v>
      </c>
      <c r="L32" s="20">
        <v>8</v>
      </c>
      <c r="M32" s="29">
        <f t="shared" si="4"/>
        <v>0.67708333333333337</v>
      </c>
      <c r="N32">
        <f t="shared" si="2"/>
        <v>29</v>
      </c>
    </row>
    <row r="33" spans="1:14" ht="20.100000000000001" customHeight="1">
      <c r="A33" s="17">
        <v>0.68194444444444446</v>
      </c>
      <c r="B33" s="18">
        <v>569</v>
      </c>
      <c r="C33" s="16" t="s">
        <v>120</v>
      </c>
      <c r="D33" s="16" t="s">
        <v>90</v>
      </c>
      <c r="E33" s="16" t="s">
        <v>340</v>
      </c>
      <c r="F33" s="16" t="s">
        <v>99</v>
      </c>
      <c r="G33" s="16" t="s">
        <v>15</v>
      </c>
      <c r="H33" s="16" t="s">
        <v>15</v>
      </c>
      <c r="I33" s="20">
        <v>162</v>
      </c>
      <c r="J33" s="20">
        <v>55</v>
      </c>
      <c r="K33" s="21">
        <f t="shared" si="3"/>
        <v>0.67500000000000004</v>
      </c>
      <c r="L33" s="20">
        <v>9</v>
      </c>
      <c r="M33" s="29">
        <f t="shared" si="4"/>
        <v>0.67500000000000004</v>
      </c>
      <c r="N33">
        <f t="shared" si="2"/>
        <v>34</v>
      </c>
    </row>
    <row r="34" spans="1:14" ht="20.100000000000001" customHeight="1">
      <c r="A34" s="17">
        <v>0.62986111111111109</v>
      </c>
      <c r="B34" s="18">
        <v>559</v>
      </c>
      <c r="C34" s="16" t="s">
        <v>16</v>
      </c>
      <c r="D34" s="16" t="s">
        <v>321</v>
      </c>
      <c r="E34" s="16" t="s">
        <v>322</v>
      </c>
      <c r="F34" s="16" t="s">
        <v>81</v>
      </c>
      <c r="G34" s="16" t="s">
        <v>262</v>
      </c>
      <c r="H34" s="16" t="s">
        <v>15</v>
      </c>
      <c r="I34" s="20">
        <v>161.5</v>
      </c>
      <c r="J34" s="20">
        <v>54</v>
      </c>
      <c r="K34" s="21">
        <f t="shared" si="3"/>
        <v>0.67291666666666672</v>
      </c>
      <c r="L34" s="33">
        <v>10</v>
      </c>
      <c r="M34" s="29">
        <f t="shared" si="4"/>
        <v>0.67291666666666672</v>
      </c>
      <c r="N34">
        <f t="shared" si="2"/>
        <v>35</v>
      </c>
    </row>
    <row r="35" spans="1:14" ht="20.100000000000001" customHeight="1">
      <c r="A35" s="17">
        <v>0.66388888888888886</v>
      </c>
      <c r="B35" s="18">
        <v>565</v>
      </c>
      <c r="C35" s="32" t="s">
        <v>514</v>
      </c>
      <c r="D35" s="32" t="s">
        <v>515</v>
      </c>
      <c r="E35" s="32" t="s">
        <v>516</v>
      </c>
      <c r="F35" s="16" t="s">
        <v>69</v>
      </c>
      <c r="G35" s="16" t="s">
        <v>14</v>
      </c>
      <c r="H35" s="16" t="s">
        <v>15</v>
      </c>
      <c r="I35" s="20">
        <v>161.5</v>
      </c>
      <c r="J35" s="20">
        <v>54</v>
      </c>
      <c r="K35" s="21">
        <f t="shared" si="3"/>
        <v>0.67291666666666672</v>
      </c>
      <c r="L35" s="20">
        <v>10</v>
      </c>
      <c r="M35" s="29">
        <f t="shared" si="4"/>
        <v>0.67291666666666672</v>
      </c>
      <c r="N35">
        <f t="shared" si="2"/>
        <v>35</v>
      </c>
    </row>
    <row r="36" spans="1:14" ht="20.100000000000001" customHeight="1">
      <c r="A36" s="17">
        <v>0.62083333333333335</v>
      </c>
      <c r="B36" s="18">
        <v>557</v>
      </c>
      <c r="C36" s="16" t="s">
        <v>318</v>
      </c>
      <c r="D36" s="16" t="s">
        <v>319</v>
      </c>
      <c r="E36" s="16" t="s">
        <v>320</v>
      </c>
      <c r="F36" s="16" t="s">
        <v>29</v>
      </c>
      <c r="G36" s="16" t="s">
        <v>203</v>
      </c>
      <c r="H36" s="16" t="s">
        <v>15</v>
      </c>
      <c r="I36" s="20">
        <v>160</v>
      </c>
      <c r="J36" s="20">
        <v>54</v>
      </c>
      <c r="K36" s="21">
        <f t="shared" si="3"/>
        <v>0.66666666666666663</v>
      </c>
      <c r="L36" s="20">
        <v>12</v>
      </c>
      <c r="M36" s="29">
        <f t="shared" si="4"/>
        <v>0.66666666666666663</v>
      </c>
      <c r="N36">
        <f t="shared" si="2"/>
        <v>40</v>
      </c>
    </row>
    <row r="37" spans="1:14" ht="20.100000000000001" customHeight="1">
      <c r="A37" s="17">
        <v>0.60277777777777775</v>
      </c>
      <c r="B37" s="18">
        <v>553</v>
      </c>
      <c r="C37" s="16" t="s">
        <v>66</v>
      </c>
      <c r="D37" s="16" t="s">
        <v>67</v>
      </c>
      <c r="E37" s="16" t="s">
        <v>68</v>
      </c>
      <c r="F37" s="16" t="s">
        <v>69</v>
      </c>
      <c r="G37" s="16" t="s">
        <v>261</v>
      </c>
      <c r="H37" s="16" t="s">
        <v>15</v>
      </c>
      <c r="I37" s="20">
        <v>157</v>
      </c>
      <c r="J37" s="20">
        <v>53</v>
      </c>
      <c r="K37" s="21">
        <f t="shared" si="3"/>
        <v>0.65416666666666667</v>
      </c>
      <c r="L37" s="20">
        <v>13</v>
      </c>
      <c r="M37" s="29">
        <f t="shared" si="4"/>
        <v>0.65416666666666667</v>
      </c>
      <c r="N37">
        <f t="shared" si="2"/>
        <v>48</v>
      </c>
    </row>
    <row r="38" spans="1:14" ht="20.100000000000001" customHeight="1">
      <c r="A38" s="17">
        <v>0.625</v>
      </c>
      <c r="B38" s="18">
        <v>558</v>
      </c>
      <c r="C38" s="16" t="s">
        <v>40</v>
      </c>
      <c r="D38" s="16" t="s">
        <v>41</v>
      </c>
      <c r="E38" s="16" t="s">
        <v>42</v>
      </c>
      <c r="F38" s="16" t="s">
        <v>43</v>
      </c>
      <c r="G38" s="16" t="s">
        <v>15</v>
      </c>
      <c r="H38" s="16" t="s">
        <v>15</v>
      </c>
      <c r="I38" s="20">
        <v>155.5</v>
      </c>
      <c r="J38" s="20">
        <v>54</v>
      </c>
      <c r="K38" s="21">
        <f t="shared" si="3"/>
        <v>0.6479166666666667</v>
      </c>
      <c r="L38" s="20">
        <v>14</v>
      </c>
      <c r="M38" s="29">
        <f t="shared" si="4"/>
        <v>0.6479166666666667</v>
      </c>
      <c r="N38">
        <f t="shared" si="2"/>
        <v>54</v>
      </c>
    </row>
    <row r="39" spans="1:14" ht="20.100000000000001" customHeight="1">
      <c r="A39" s="17">
        <v>0.6118055555555556</v>
      </c>
      <c r="B39" s="18">
        <v>555</v>
      </c>
      <c r="C39" s="16" t="s">
        <v>313</v>
      </c>
      <c r="D39" s="16" t="s">
        <v>314</v>
      </c>
      <c r="E39" s="16" t="s">
        <v>315</v>
      </c>
      <c r="F39" s="16" t="s">
        <v>76</v>
      </c>
      <c r="G39" s="16" t="s">
        <v>280</v>
      </c>
      <c r="H39" s="16" t="s">
        <v>15</v>
      </c>
      <c r="I39" s="20">
        <v>154.5</v>
      </c>
      <c r="J39" s="20">
        <v>51</v>
      </c>
      <c r="K39" s="21">
        <f t="shared" si="3"/>
        <v>0.64375000000000004</v>
      </c>
      <c r="L39" s="20">
        <v>15</v>
      </c>
      <c r="M39" s="29">
        <f t="shared" si="4"/>
        <v>0.64375000000000004</v>
      </c>
      <c r="N39">
        <f t="shared" si="2"/>
        <v>59</v>
      </c>
    </row>
    <row r="40" spans="1:14" ht="20.100000000000001" customHeight="1">
      <c r="A40" s="17">
        <v>0.59791666666666665</v>
      </c>
      <c r="B40" s="18">
        <v>552</v>
      </c>
      <c r="C40" s="16" t="s">
        <v>309</v>
      </c>
      <c r="D40" s="16" t="s">
        <v>310</v>
      </c>
      <c r="E40" s="16" t="s">
        <v>311</v>
      </c>
      <c r="F40" s="16" t="s">
        <v>13</v>
      </c>
      <c r="G40" s="16" t="s">
        <v>15</v>
      </c>
      <c r="H40" s="16" t="s">
        <v>15</v>
      </c>
      <c r="I40" s="20">
        <v>154</v>
      </c>
      <c r="J40" s="20">
        <v>52</v>
      </c>
      <c r="K40" s="21">
        <f t="shared" si="3"/>
        <v>0.64166666666666672</v>
      </c>
      <c r="L40" s="20">
        <v>16</v>
      </c>
      <c r="M40" s="29">
        <f t="shared" si="4"/>
        <v>0.64166666666666672</v>
      </c>
      <c r="N40">
        <f t="shared" si="2"/>
        <v>61</v>
      </c>
    </row>
    <row r="41" spans="1:14" ht="20.100000000000001" customHeight="1">
      <c r="A41" s="17">
        <v>0.6069444444444444</v>
      </c>
      <c r="B41" s="18">
        <v>554</v>
      </c>
      <c r="C41" s="16" t="s">
        <v>48</v>
      </c>
      <c r="D41" s="16" t="s">
        <v>49</v>
      </c>
      <c r="E41" s="16" t="s">
        <v>312</v>
      </c>
      <c r="F41" s="16" t="s">
        <v>29</v>
      </c>
      <c r="G41" s="16" t="s">
        <v>65</v>
      </c>
      <c r="H41" s="16" t="s">
        <v>15</v>
      </c>
      <c r="I41" s="20">
        <v>154</v>
      </c>
      <c r="J41" s="20">
        <v>52</v>
      </c>
      <c r="K41" s="21">
        <f t="shared" si="3"/>
        <v>0.64166666666666672</v>
      </c>
      <c r="L41" s="20">
        <v>16</v>
      </c>
      <c r="M41" s="29">
        <f t="shared" si="4"/>
        <v>0.64166666666666672</v>
      </c>
      <c r="N41">
        <f t="shared" si="2"/>
        <v>61</v>
      </c>
    </row>
    <row r="42" spans="1:14" ht="20.100000000000001" customHeight="1">
      <c r="A42" s="17">
        <v>0.65902777777777777</v>
      </c>
      <c r="B42" s="18">
        <v>564</v>
      </c>
      <c r="C42" s="16" t="s">
        <v>329</v>
      </c>
      <c r="D42" s="16" t="s">
        <v>330</v>
      </c>
      <c r="E42" s="16" t="s">
        <v>331</v>
      </c>
      <c r="F42" s="16" t="s">
        <v>55</v>
      </c>
      <c r="G42" s="16" t="s">
        <v>14</v>
      </c>
      <c r="H42" s="16" t="s">
        <v>15</v>
      </c>
      <c r="I42" s="20">
        <v>154</v>
      </c>
      <c r="J42" s="20">
        <v>52</v>
      </c>
      <c r="K42" s="21">
        <f t="shared" si="3"/>
        <v>0.64166666666666672</v>
      </c>
      <c r="L42" s="20">
        <f>RANK(I42,$I$24:$I$44,0)</f>
        <v>16</v>
      </c>
      <c r="M42" s="29">
        <f t="shared" si="4"/>
        <v>0.64166666666666672</v>
      </c>
      <c r="N42">
        <f t="shared" si="2"/>
        <v>61</v>
      </c>
    </row>
    <row r="43" spans="1:14" ht="20.100000000000001" customHeight="1">
      <c r="A43" s="17">
        <v>0.61597222222222225</v>
      </c>
      <c r="B43" s="18">
        <v>556</v>
      </c>
      <c r="C43" s="16" t="s">
        <v>189</v>
      </c>
      <c r="D43" s="16" t="s">
        <v>316</v>
      </c>
      <c r="E43" s="16" t="s">
        <v>317</v>
      </c>
      <c r="F43" s="16" t="s">
        <v>43</v>
      </c>
      <c r="G43" s="16" t="s">
        <v>272</v>
      </c>
      <c r="H43" s="16" t="s">
        <v>15</v>
      </c>
      <c r="I43" s="20">
        <v>154</v>
      </c>
      <c r="J43" s="20">
        <v>51</v>
      </c>
      <c r="K43" s="21">
        <f t="shared" si="3"/>
        <v>0.64166666666666672</v>
      </c>
      <c r="L43" s="20">
        <v>19</v>
      </c>
      <c r="M43" s="29">
        <f t="shared" si="4"/>
        <v>0.64166666666666672</v>
      </c>
      <c r="N43">
        <f t="shared" si="2"/>
        <v>61</v>
      </c>
    </row>
    <row r="44" spans="1:14" ht="20.100000000000001" customHeight="1">
      <c r="A44" s="17">
        <v>0.59375</v>
      </c>
      <c r="B44" s="18">
        <v>551</v>
      </c>
      <c r="C44" s="16" t="s">
        <v>163</v>
      </c>
      <c r="D44" s="16" t="s">
        <v>164</v>
      </c>
      <c r="E44" s="16" t="s">
        <v>308</v>
      </c>
      <c r="F44" s="16" t="s">
        <v>55</v>
      </c>
      <c r="G44" s="16" t="s">
        <v>153</v>
      </c>
      <c r="H44" s="16" t="s">
        <v>15</v>
      </c>
      <c r="I44" s="20">
        <v>153</v>
      </c>
      <c r="J44" s="20">
        <v>52</v>
      </c>
      <c r="K44" s="21">
        <f t="shared" si="3"/>
        <v>0.63749999999999996</v>
      </c>
      <c r="L44" s="20">
        <v>20</v>
      </c>
      <c r="M44" s="29">
        <f t="shared" si="4"/>
        <v>0.63749999999999996</v>
      </c>
      <c r="N44">
        <f t="shared" si="2"/>
        <v>68</v>
      </c>
    </row>
    <row r="45" spans="1:14" ht="20.100000000000001" customHeight="1">
      <c r="A45" s="5" t="s">
        <v>255</v>
      </c>
      <c r="B45" s="15" t="s">
        <v>345</v>
      </c>
      <c r="C45" s="16"/>
      <c r="D45" s="16"/>
      <c r="E45" s="16"/>
      <c r="F45" s="16"/>
      <c r="G45" s="16"/>
      <c r="H45" s="16"/>
      <c r="I45" s="20"/>
      <c r="J45" s="20"/>
      <c r="K45" s="21"/>
      <c r="L45" s="20"/>
    </row>
    <row r="46" spans="1:14" ht="20.100000000000001" customHeight="1">
      <c r="A46" s="17">
        <v>0.58819444444444446</v>
      </c>
      <c r="B46" s="18">
        <v>593</v>
      </c>
      <c r="C46" s="16" t="s">
        <v>368</v>
      </c>
      <c r="D46" s="16" t="s">
        <v>369</v>
      </c>
      <c r="E46" s="16" t="s">
        <v>370</v>
      </c>
      <c r="F46" s="16" t="s">
        <v>29</v>
      </c>
      <c r="G46" s="16" t="s">
        <v>297</v>
      </c>
      <c r="H46" s="16" t="s">
        <v>15</v>
      </c>
      <c r="I46" s="33" t="s">
        <v>536</v>
      </c>
      <c r="J46" s="20"/>
      <c r="K46" s="34" t="s">
        <v>536</v>
      </c>
      <c r="L46" s="20"/>
    </row>
    <row r="47" spans="1:14" ht="20.100000000000001" customHeight="1">
      <c r="A47" s="17">
        <v>0.52222222222222225</v>
      </c>
      <c r="B47" s="18">
        <v>580</v>
      </c>
      <c r="C47" s="16" t="s">
        <v>195</v>
      </c>
      <c r="D47" s="16" t="s">
        <v>196</v>
      </c>
      <c r="E47" s="16" t="s">
        <v>197</v>
      </c>
      <c r="F47" s="16" t="s">
        <v>64</v>
      </c>
      <c r="G47" s="16" t="s">
        <v>15</v>
      </c>
      <c r="H47" s="16" t="s">
        <v>15</v>
      </c>
      <c r="I47" s="20">
        <v>179.5</v>
      </c>
      <c r="J47" s="20">
        <v>61</v>
      </c>
      <c r="K47" s="21">
        <f t="shared" ref="K47:K66" si="5">I47/240</f>
        <v>0.74791666666666667</v>
      </c>
      <c r="L47" s="20">
        <v>1</v>
      </c>
      <c r="M47" s="29">
        <f>K47+$Q$5</f>
        <v>0.75138888888888899</v>
      </c>
      <c r="N47">
        <f t="shared" si="2"/>
        <v>1</v>
      </c>
    </row>
    <row r="48" spans="1:14" ht="20.100000000000001" customHeight="1">
      <c r="A48" s="17">
        <v>0.52708333333333335</v>
      </c>
      <c r="B48" s="18">
        <v>581</v>
      </c>
      <c r="C48" s="16" t="s">
        <v>173</v>
      </c>
      <c r="D48" s="16" t="s">
        <v>174</v>
      </c>
      <c r="E48" s="16" t="s">
        <v>175</v>
      </c>
      <c r="F48" s="16" t="s">
        <v>43</v>
      </c>
      <c r="G48" s="16" t="s">
        <v>15</v>
      </c>
      <c r="H48" s="16" t="s">
        <v>15</v>
      </c>
      <c r="I48" s="20">
        <v>172</v>
      </c>
      <c r="J48" s="20">
        <v>58</v>
      </c>
      <c r="K48" s="21">
        <f t="shared" si="5"/>
        <v>0.71666666666666667</v>
      </c>
      <c r="L48" s="20">
        <v>2</v>
      </c>
      <c r="M48" s="29">
        <f t="shared" ref="M48:M66" si="6">K48+$Q$5</f>
        <v>0.72013888888888899</v>
      </c>
      <c r="N48">
        <f t="shared" si="2"/>
        <v>5</v>
      </c>
    </row>
    <row r="49" spans="1:14" ht="20.100000000000001" customHeight="1">
      <c r="A49" s="17">
        <v>0.56527777777777777</v>
      </c>
      <c r="B49" s="18">
        <v>588</v>
      </c>
      <c r="C49" s="16" t="s">
        <v>357</v>
      </c>
      <c r="D49" s="16" t="s">
        <v>358</v>
      </c>
      <c r="E49" s="16" t="s">
        <v>359</v>
      </c>
      <c r="F49" s="16" t="s">
        <v>29</v>
      </c>
      <c r="G49" s="16" t="s">
        <v>203</v>
      </c>
      <c r="H49" s="16" t="s">
        <v>15</v>
      </c>
      <c r="I49" s="20">
        <v>170</v>
      </c>
      <c r="J49" s="20">
        <v>58</v>
      </c>
      <c r="K49" s="21">
        <f t="shared" si="5"/>
        <v>0.70833333333333337</v>
      </c>
      <c r="L49" s="20">
        <v>3</v>
      </c>
      <c r="M49" s="29">
        <f t="shared" si="6"/>
        <v>0.71180555555555569</v>
      </c>
      <c r="N49">
        <f t="shared" si="2"/>
        <v>8</v>
      </c>
    </row>
    <row r="50" spans="1:14" ht="20.100000000000001" customHeight="1">
      <c r="A50" s="17">
        <v>0.53125</v>
      </c>
      <c r="B50" s="18">
        <v>582</v>
      </c>
      <c r="C50" s="16" t="s">
        <v>135</v>
      </c>
      <c r="D50" s="16" t="s">
        <v>136</v>
      </c>
      <c r="E50" s="16" t="s">
        <v>137</v>
      </c>
      <c r="F50" s="16" t="s">
        <v>43</v>
      </c>
      <c r="G50" s="16" t="s">
        <v>272</v>
      </c>
      <c r="H50" s="16" t="s">
        <v>15</v>
      </c>
      <c r="I50" s="20">
        <v>167.5</v>
      </c>
      <c r="J50" s="20">
        <v>56</v>
      </c>
      <c r="K50" s="21">
        <f t="shared" si="5"/>
        <v>0.69791666666666663</v>
      </c>
      <c r="L50" s="20">
        <v>4</v>
      </c>
      <c r="M50" s="29">
        <f t="shared" si="6"/>
        <v>0.70138888888888895</v>
      </c>
      <c r="N50">
        <f t="shared" si="2"/>
        <v>12</v>
      </c>
    </row>
    <row r="51" spans="1:14" ht="20.100000000000001" customHeight="1">
      <c r="A51" s="17">
        <v>0.50902777777777775</v>
      </c>
      <c r="B51" s="18">
        <v>577</v>
      </c>
      <c r="C51" s="16" t="s">
        <v>92</v>
      </c>
      <c r="D51" s="16" t="s">
        <v>93</v>
      </c>
      <c r="E51" s="16" t="s">
        <v>94</v>
      </c>
      <c r="F51" s="16" t="s">
        <v>95</v>
      </c>
      <c r="G51" s="16" t="s">
        <v>15</v>
      </c>
      <c r="H51" s="16" t="s">
        <v>15</v>
      </c>
      <c r="I51" s="20">
        <v>162.5</v>
      </c>
      <c r="J51" s="20">
        <v>54</v>
      </c>
      <c r="K51" s="21">
        <f t="shared" si="5"/>
        <v>0.67708333333333337</v>
      </c>
      <c r="L51" s="20">
        <v>5</v>
      </c>
      <c r="M51" s="29">
        <f t="shared" si="6"/>
        <v>0.68055555555555569</v>
      </c>
      <c r="N51">
        <f t="shared" si="2"/>
        <v>26</v>
      </c>
    </row>
    <row r="52" spans="1:14" ht="20.100000000000001" customHeight="1">
      <c r="A52" s="17">
        <v>0.5131944444444444</v>
      </c>
      <c r="B52" s="18">
        <v>578</v>
      </c>
      <c r="C52" s="16" t="s">
        <v>148</v>
      </c>
      <c r="D52" s="16" t="s">
        <v>149</v>
      </c>
      <c r="E52" s="16" t="s">
        <v>348</v>
      </c>
      <c r="F52" s="16" t="s">
        <v>29</v>
      </c>
      <c r="G52" s="16" t="s">
        <v>65</v>
      </c>
      <c r="H52" s="16" t="s">
        <v>15</v>
      </c>
      <c r="I52" s="20">
        <v>161.5</v>
      </c>
      <c r="J52" s="20">
        <v>54</v>
      </c>
      <c r="K52" s="21">
        <f t="shared" si="5"/>
        <v>0.67291666666666672</v>
      </c>
      <c r="L52" s="20">
        <v>6</v>
      </c>
      <c r="M52" s="29">
        <f t="shared" si="6"/>
        <v>0.67638888888888904</v>
      </c>
      <c r="N52">
        <f t="shared" si="2"/>
        <v>30</v>
      </c>
    </row>
    <row r="53" spans="1:14" ht="20.100000000000001" customHeight="1">
      <c r="A53" s="17">
        <v>0.58333333333333337</v>
      </c>
      <c r="B53" s="18">
        <v>592</v>
      </c>
      <c r="C53" s="16" t="s">
        <v>31</v>
      </c>
      <c r="D53" s="16" t="s">
        <v>366</v>
      </c>
      <c r="E53" s="16" t="s">
        <v>367</v>
      </c>
      <c r="F53" s="16" t="s">
        <v>69</v>
      </c>
      <c r="G53" s="16" t="s">
        <v>261</v>
      </c>
      <c r="H53" s="16" t="s">
        <v>15</v>
      </c>
      <c r="I53" s="20">
        <v>161.5</v>
      </c>
      <c r="J53" s="20">
        <v>54</v>
      </c>
      <c r="K53" s="21">
        <f t="shared" si="5"/>
        <v>0.67291666666666672</v>
      </c>
      <c r="L53" s="20">
        <v>6</v>
      </c>
      <c r="M53" s="29">
        <f t="shared" si="6"/>
        <v>0.67638888888888904</v>
      </c>
      <c r="N53">
        <f t="shared" si="2"/>
        <v>30</v>
      </c>
    </row>
    <row r="54" spans="1:14" ht="20.100000000000001" customHeight="1">
      <c r="A54" s="17">
        <v>0.5</v>
      </c>
      <c r="B54" s="18">
        <v>575</v>
      </c>
      <c r="C54" s="16" t="s">
        <v>111</v>
      </c>
      <c r="D54" s="16" t="s">
        <v>346</v>
      </c>
      <c r="E54" s="16" t="s">
        <v>347</v>
      </c>
      <c r="F54" s="16" t="s">
        <v>76</v>
      </c>
      <c r="G54" s="16" t="s">
        <v>14</v>
      </c>
      <c r="H54" s="16" t="s">
        <v>15</v>
      </c>
      <c r="I54" s="20">
        <v>160.5</v>
      </c>
      <c r="J54" s="20">
        <v>54</v>
      </c>
      <c r="K54" s="21">
        <f t="shared" si="5"/>
        <v>0.66874999999999996</v>
      </c>
      <c r="L54" s="20">
        <v>8</v>
      </c>
      <c r="M54" s="29">
        <f t="shared" si="6"/>
        <v>0.67222222222222228</v>
      </c>
      <c r="N54">
        <f t="shared" si="2"/>
        <v>37</v>
      </c>
    </row>
    <row r="55" spans="1:14" ht="20.100000000000001" customHeight="1">
      <c r="A55" s="17">
        <v>0.50416666666666665</v>
      </c>
      <c r="B55" s="18">
        <v>576</v>
      </c>
      <c r="C55" s="16" t="s">
        <v>201</v>
      </c>
      <c r="D55" s="16" t="s">
        <v>202</v>
      </c>
      <c r="E55" s="9" t="s">
        <v>253</v>
      </c>
      <c r="F55" s="16" t="s">
        <v>29</v>
      </c>
      <c r="G55" s="16" t="s">
        <v>275</v>
      </c>
      <c r="H55" s="16" t="s">
        <v>15</v>
      </c>
      <c r="I55" s="20">
        <v>160.5</v>
      </c>
      <c r="J55" s="20">
        <v>53</v>
      </c>
      <c r="K55" s="21">
        <f t="shared" si="5"/>
        <v>0.66874999999999996</v>
      </c>
      <c r="L55" s="20">
        <v>9</v>
      </c>
      <c r="M55" s="29">
        <f t="shared" si="6"/>
        <v>0.67222222222222228</v>
      </c>
      <c r="N55">
        <f t="shared" si="2"/>
        <v>37</v>
      </c>
    </row>
    <row r="56" spans="1:14" ht="20.100000000000001" customHeight="1">
      <c r="A56" s="17">
        <v>0.53611111111111109</v>
      </c>
      <c r="B56" s="18">
        <v>583</v>
      </c>
      <c r="C56" s="16" t="s">
        <v>300</v>
      </c>
      <c r="D56" s="16" t="s">
        <v>349</v>
      </c>
      <c r="E56" s="16" t="s">
        <v>350</v>
      </c>
      <c r="F56" s="16" t="s">
        <v>34</v>
      </c>
      <c r="G56" s="16" t="s">
        <v>60</v>
      </c>
      <c r="H56" s="16" t="s">
        <v>15</v>
      </c>
      <c r="I56" s="20">
        <v>157.5</v>
      </c>
      <c r="J56" s="20">
        <v>52</v>
      </c>
      <c r="K56" s="21">
        <f t="shared" si="5"/>
        <v>0.65625</v>
      </c>
      <c r="L56" s="20">
        <v>10</v>
      </c>
      <c r="M56" s="29">
        <f t="shared" si="6"/>
        <v>0.65972222222222232</v>
      </c>
      <c r="N56">
        <f t="shared" si="2"/>
        <v>43</v>
      </c>
    </row>
    <row r="57" spans="1:14" ht="20.100000000000001" customHeight="1">
      <c r="A57" s="17">
        <v>0.60138888888888886</v>
      </c>
      <c r="B57" s="18">
        <v>596</v>
      </c>
      <c r="C57" s="16" t="s">
        <v>377</v>
      </c>
      <c r="D57" s="16" t="s">
        <v>378</v>
      </c>
      <c r="E57" s="16" t="s">
        <v>379</v>
      </c>
      <c r="F57" s="16" t="s">
        <v>290</v>
      </c>
      <c r="G57" s="16" t="s">
        <v>30</v>
      </c>
      <c r="H57" s="16" t="s">
        <v>15</v>
      </c>
      <c r="I57" s="20">
        <v>157</v>
      </c>
      <c r="J57" s="20">
        <v>52</v>
      </c>
      <c r="K57" s="21">
        <f t="shared" si="5"/>
        <v>0.65416666666666667</v>
      </c>
      <c r="L57" s="20">
        <v>11</v>
      </c>
      <c r="M57" s="29">
        <f t="shared" si="6"/>
        <v>0.65763888888888899</v>
      </c>
      <c r="N57">
        <f t="shared" si="2"/>
        <v>44</v>
      </c>
    </row>
    <row r="58" spans="1:14" ht="20.100000000000001" customHeight="1">
      <c r="A58" s="17">
        <v>0.57430555555555551</v>
      </c>
      <c r="B58" s="18">
        <v>590</v>
      </c>
      <c r="C58" s="16" t="s">
        <v>111</v>
      </c>
      <c r="D58" s="16" t="s">
        <v>361</v>
      </c>
      <c r="E58" s="16" t="s">
        <v>362</v>
      </c>
      <c r="F58" s="16" t="s">
        <v>81</v>
      </c>
      <c r="G58" s="16" t="s">
        <v>262</v>
      </c>
      <c r="H58" s="16" t="s">
        <v>15</v>
      </c>
      <c r="I58" s="20">
        <v>156.5</v>
      </c>
      <c r="J58" s="20">
        <v>54</v>
      </c>
      <c r="K58" s="21">
        <f t="shared" si="5"/>
        <v>0.65208333333333335</v>
      </c>
      <c r="L58" s="20">
        <v>12</v>
      </c>
      <c r="M58" s="29">
        <f t="shared" si="6"/>
        <v>0.65555555555555567</v>
      </c>
      <c r="N58">
        <f t="shared" si="2"/>
        <v>46</v>
      </c>
    </row>
    <row r="59" spans="1:14" ht="20.100000000000001" customHeight="1">
      <c r="A59" s="17">
        <v>0.57916666666666672</v>
      </c>
      <c r="B59" s="18">
        <v>591</v>
      </c>
      <c r="C59" s="16" t="s">
        <v>363</v>
      </c>
      <c r="D59" s="16" t="s">
        <v>364</v>
      </c>
      <c r="E59" s="16" t="s">
        <v>365</v>
      </c>
      <c r="F59" s="16" t="s">
        <v>76</v>
      </c>
      <c r="G59" s="16" t="s">
        <v>280</v>
      </c>
      <c r="H59" s="16" t="s">
        <v>15</v>
      </c>
      <c r="I59" s="20">
        <v>156</v>
      </c>
      <c r="J59" s="20">
        <v>52</v>
      </c>
      <c r="K59" s="21">
        <f t="shared" si="5"/>
        <v>0.65</v>
      </c>
      <c r="L59" s="20">
        <v>13</v>
      </c>
      <c r="M59" s="29">
        <f t="shared" si="6"/>
        <v>0.65347222222222234</v>
      </c>
      <c r="N59">
        <f t="shared" si="2"/>
        <v>49</v>
      </c>
    </row>
    <row r="60" spans="1:14" ht="20.100000000000001" customHeight="1">
      <c r="A60" s="17">
        <v>0.56111111111111112</v>
      </c>
      <c r="B60" s="18">
        <v>587</v>
      </c>
      <c r="C60" s="16" t="s">
        <v>354</v>
      </c>
      <c r="D60" s="16" t="s">
        <v>355</v>
      </c>
      <c r="E60" s="16" t="s">
        <v>356</v>
      </c>
      <c r="F60" s="16" t="s">
        <v>99</v>
      </c>
      <c r="G60" s="16" t="s">
        <v>15</v>
      </c>
      <c r="H60" s="16" t="s">
        <v>15</v>
      </c>
      <c r="I60" s="20">
        <v>155</v>
      </c>
      <c r="J60" s="20">
        <v>52</v>
      </c>
      <c r="K60" s="21">
        <f t="shared" si="5"/>
        <v>0.64583333333333337</v>
      </c>
      <c r="L60" s="20">
        <v>14</v>
      </c>
      <c r="M60" s="29">
        <f t="shared" si="6"/>
        <v>0.64930555555555569</v>
      </c>
      <c r="N60">
        <f t="shared" si="2"/>
        <v>52</v>
      </c>
    </row>
    <row r="61" spans="1:14" ht="20.100000000000001" customHeight="1">
      <c r="A61" s="17">
        <v>0.59236111111111112</v>
      </c>
      <c r="B61" s="18">
        <v>594</v>
      </c>
      <c r="C61" s="16" t="s">
        <v>371</v>
      </c>
      <c r="D61" s="16" t="s">
        <v>372</v>
      </c>
      <c r="E61" s="16" t="s">
        <v>373</v>
      </c>
      <c r="F61" s="16" t="s">
        <v>69</v>
      </c>
      <c r="G61" s="16" t="s">
        <v>14</v>
      </c>
      <c r="H61" s="16" t="s">
        <v>15</v>
      </c>
      <c r="I61" s="20">
        <v>155</v>
      </c>
      <c r="J61" s="20">
        <v>51</v>
      </c>
      <c r="K61" s="21">
        <f t="shared" si="5"/>
        <v>0.64583333333333337</v>
      </c>
      <c r="L61" s="20">
        <v>15</v>
      </c>
      <c r="M61" s="29">
        <f t="shared" si="6"/>
        <v>0.64930555555555569</v>
      </c>
      <c r="N61">
        <f t="shared" si="2"/>
        <v>52</v>
      </c>
    </row>
    <row r="62" spans="1:14" ht="20.100000000000001" customHeight="1">
      <c r="A62" s="17">
        <v>0.54513888888888884</v>
      </c>
      <c r="B62" s="18">
        <v>585</v>
      </c>
      <c r="C62" s="16" t="s">
        <v>105</v>
      </c>
      <c r="D62" s="16" t="s">
        <v>106</v>
      </c>
      <c r="E62" s="16" t="s">
        <v>351</v>
      </c>
      <c r="F62" s="16" t="s">
        <v>13</v>
      </c>
      <c r="G62" s="16" t="s">
        <v>15</v>
      </c>
      <c r="H62" s="16" t="s">
        <v>15</v>
      </c>
      <c r="I62" s="20">
        <v>154</v>
      </c>
      <c r="J62" s="20">
        <v>52</v>
      </c>
      <c r="K62" s="21">
        <f t="shared" si="5"/>
        <v>0.64166666666666672</v>
      </c>
      <c r="L62" s="20">
        <v>16</v>
      </c>
      <c r="M62" s="29">
        <f t="shared" si="6"/>
        <v>0.64513888888888904</v>
      </c>
      <c r="N62">
        <f t="shared" si="2"/>
        <v>56</v>
      </c>
    </row>
    <row r="63" spans="1:14" ht="20.100000000000001" customHeight="1">
      <c r="A63" s="17">
        <v>0.57013888888888886</v>
      </c>
      <c r="B63" s="18">
        <v>589</v>
      </c>
      <c r="C63" s="16" t="s">
        <v>212</v>
      </c>
      <c r="D63" s="16" t="s">
        <v>342</v>
      </c>
      <c r="E63" s="16" t="s">
        <v>360</v>
      </c>
      <c r="F63" s="16" t="s">
        <v>39</v>
      </c>
      <c r="G63" s="16" t="s">
        <v>15</v>
      </c>
      <c r="H63" s="16" t="s">
        <v>15</v>
      </c>
      <c r="I63" s="20">
        <v>153.5</v>
      </c>
      <c r="J63" s="20">
        <v>50</v>
      </c>
      <c r="K63" s="21">
        <f t="shared" si="5"/>
        <v>0.63958333333333328</v>
      </c>
      <c r="L63" s="20">
        <v>17</v>
      </c>
      <c r="M63" s="29">
        <f t="shared" si="6"/>
        <v>0.6430555555555556</v>
      </c>
      <c r="N63">
        <f t="shared" si="2"/>
        <v>60</v>
      </c>
    </row>
    <row r="64" spans="1:14" ht="20.100000000000001" customHeight="1">
      <c r="A64" s="17">
        <v>0.5180555555555556</v>
      </c>
      <c r="B64" s="18">
        <v>579</v>
      </c>
      <c r="C64" s="32" t="s">
        <v>518</v>
      </c>
      <c r="D64" s="32" t="s">
        <v>517</v>
      </c>
      <c r="E64" s="32" t="s">
        <v>519</v>
      </c>
      <c r="F64" s="16" t="s">
        <v>19</v>
      </c>
      <c r="G64" s="16" t="s">
        <v>275</v>
      </c>
      <c r="H64" s="16" t="s">
        <v>15</v>
      </c>
      <c r="I64" s="20">
        <v>152.5</v>
      </c>
      <c r="J64" s="20">
        <v>50</v>
      </c>
      <c r="K64" s="21">
        <f t="shared" si="5"/>
        <v>0.63541666666666663</v>
      </c>
      <c r="L64" s="20">
        <v>18</v>
      </c>
      <c r="M64" s="29">
        <f t="shared" si="6"/>
        <v>0.63888888888888895</v>
      </c>
      <c r="N64">
        <f t="shared" si="2"/>
        <v>67</v>
      </c>
    </row>
    <row r="65" spans="1:14" ht="20.100000000000001" customHeight="1">
      <c r="A65" s="17">
        <v>0.59722222222222221</v>
      </c>
      <c r="B65" s="18">
        <v>595</v>
      </c>
      <c r="C65" s="16" t="s">
        <v>374</v>
      </c>
      <c r="D65" s="16" t="s">
        <v>375</v>
      </c>
      <c r="E65" s="16" t="s">
        <v>376</v>
      </c>
      <c r="F65" s="16" t="s">
        <v>55</v>
      </c>
      <c r="G65" s="16" t="s">
        <v>56</v>
      </c>
      <c r="H65" s="16" t="s">
        <v>15</v>
      </c>
      <c r="I65" s="20">
        <v>150</v>
      </c>
      <c r="J65" s="20">
        <v>50</v>
      </c>
      <c r="K65" s="21">
        <f t="shared" si="5"/>
        <v>0.625</v>
      </c>
      <c r="L65" s="20">
        <v>19</v>
      </c>
      <c r="M65" s="29">
        <f t="shared" si="6"/>
        <v>0.62847222222222232</v>
      </c>
      <c r="N65">
        <f t="shared" si="2"/>
        <v>72</v>
      </c>
    </row>
    <row r="66" spans="1:14" ht="20.100000000000001" customHeight="1">
      <c r="A66" s="17">
        <v>0.55625000000000002</v>
      </c>
      <c r="B66" s="18">
        <v>586</v>
      </c>
      <c r="C66" s="16" t="s">
        <v>352</v>
      </c>
      <c r="D66" s="16" t="s">
        <v>353</v>
      </c>
      <c r="E66" s="23" t="s">
        <v>535</v>
      </c>
      <c r="F66" s="16" t="s">
        <v>290</v>
      </c>
      <c r="G66" s="16" t="s">
        <v>306</v>
      </c>
      <c r="H66" s="16" t="s">
        <v>15</v>
      </c>
      <c r="I66" s="20">
        <v>149.5</v>
      </c>
      <c r="J66" s="20">
        <v>49</v>
      </c>
      <c r="K66" s="21">
        <f t="shared" si="5"/>
        <v>0.62291666666666667</v>
      </c>
      <c r="L66" s="20">
        <v>20</v>
      </c>
      <c r="M66" s="29">
        <f t="shared" si="6"/>
        <v>0.62638888888888899</v>
      </c>
      <c r="N66">
        <f t="shared" si="2"/>
        <v>74</v>
      </c>
    </row>
    <row r="67" spans="1:14" ht="20.100000000000001" customHeight="1">
      <c r="A67" s="17">
        <v>0.54027777777777775</v>
      </c>
      <c r="B67" s="18" t="s">
        <v>15</v>
      </c>
      <c r="C67" s="16" t="s">
        <v>15</v>
      </c>
      <c r="D67" s="16" t="s">
        <v>15</v>
      </c>
      <c r="E67" s="16" t="s">
        <v>15</v>
      </c>
      <c r="F67" s="16" t="s">
        <v>15</v>
      </c>
      <c r="G67" s="16" t="s">
        <v>15</v>
      </c>
      <c r="H67" s="16" t="s">
        <v>15</v>
      </c>
      <c r="I67" s="20"/>
      <c r="J67" s="20"/>
      <c r="K67" s="21"/>
      <c r="L67" s="20"/>
    </row>
    <row r="68" spans="1:14" ht="20.100000000000001" customHeight="1">
      <c r="A68" s="5" t="s">
        <v>255</v>
      </c>
      <c r="B68" s="15" t="s">
        <v>380</v>
      </c>
      <c r="C68" s="16"/>
      <c r="D68" s="16"/>
      <c r="E68" s="16"/>
      <c r="F68" s="16"/>
      <c r="G68" s="16"/>
      <c r="H68" s="16"/>
      <c r="I68" s="20"/>
      <c r="J68" s="20"/>
      <c r="K68" s="21"/>
      <c r="L68" s="20"/>
    </row>
    <row r="69" spans="1:14" ht="20.100000000000001" customHeight="1">
      <c r="A69" s="17">
        <v>0.68333333333333335</v>
      </c>
      <c r="B69" s="18">
        <v>613</v>
      </c>
      <c r="C69" s="16" t="s">
        <v>408</v>
      </c>
      <c r="D69" s="16" t="s">
        <v>409</v>
      </c>
      <c r="E69" s="16" t="s">
        <v>410</v>
      </c>
      <c r="F69" s="16" t="s">
        <v>76</v>
      </c>
      <c r="G69" s="16" t="s">
        <v>280</v>
      </c>
      <c r="H69" s="16" t="s">
        <v>15</v>
      </c>
      <c r="I69" s="20">
        <v>174</v>
      </c>
      <c r="J69" s="20">
        <v>59</v>
      </c>
      <c r="K69" s="21">
        <f t="shared" ref="K69:K89" si="7">I69/240</f>
        <v>0.72499999999999998</v>
      </c>
      <c r="L69" s="20">
        <v>1</v>
      </c>
      <c r="M69" s="29">
        <f>K69+$Q$6</f>
        <v>0.74876949317738817</v>
      </c>
      <c r="N69">
        <f t="shared" ref="N69:N89" si="8">_xlfn.RANK.EQ(M69,$M$3:$M$94,0)</f>
        <v>2</v>
      </c>
    </row>
    <row r="70" spans="1:14" ht="20.100000000000001" customHeight="1">
      <c r="A70" s="17">
        <v>0.7104166666666667</v>
      </c>
      <c r="B70" s="18">
        <v>619</v>
      </c>
      <c r="C70" s="16" t="s">
        <v>225</v>
      </c>
      <c r="D70" s="16" t="s">
        <v>332</v>
      </c>
      <c r="E70" s="16" t="s">
        <v>418</v>
      </c>
      <c r="F70" s="16" t="s">
        <v>69</v>
      </c>
      <c r="G70" s="16" t="s">
        <v>261</v>
      </c>
      <c r="H70" s="16" t="s">
        <v>15</v>
      </c>
      <c r="I70" s="20">
        <v>165</v>
      </c>
      <c r="J70" s="20">
        <v>56</v>
      </c>
      <c r="K70" s="21">
        <f t="shared" si="7"/>
        <v>0.6875</v>
      </c>
      <c r="L70" s="20">
        <v>2</v>
      </c>
      <c r="M70" s="29">
        <f t="shared" ref="M70:M89" si="9">K70+$Q$6</f>
        <v>0.71126949317738819</v>
      </c>
      <c r="N70">
        <f t="shared" si="8"/>
        <v>9</v>
      </c>
    </row>
    <row r="71" spans="1:14" ht="20.100000000000001" customHeight="1">
      <c r="A71" s="17">
        <v>0.64027777777777772</v>
      </c>
      <c r="B71" s="18">
        <v>605</v>
      </c>
      <c r="C71" s="16" t="s">
        <v>300</v>
      </c>
      <c r="D71" s="16" t="s">
        <v>301</v>
      </c>
      <c r="E71" s="16" t="s">
        <v>391</v>
      </c>
      <c r="F71" s="16" t="s">
        <v>29</v>
      </c>
      <c r="G71" s="16" t="s">
        <v>65</v>
      </c>
      <c r="H71" s="16" t="s">
        <v>15</v>
      </c>
      <c r="I71" s="20">
        <v>164.5</v>
      </c>
      <c r="J71" s="20">
        <v>54</v>
      </c>
      <c r="K71" s="21">
        <f t="shared" si="7"/>
        <v>0.68541666666666667</v>
      </c>
      <c r="L71" s="20">
        <v>3</v>
      </c>
      <c r="M71" s="29">
        <f t="shared" si="9"/>
        <v>0.70918615984405486</v>
      </c>
      <c r="N71">
        <f t="shared" si="8"/>
        <v>10</v>
      </c>
    </row>
    <row r="72" spans="1:14" ht="20.100000000000001" customHeight="1">
      <c r="A72" s="17">
        <v>0.6791666666666667</v>
      </c>
      <c r="B72" s="18">
        <v>612</v>
      </c>
      <c r="C72" s="23" t="s">
        <v>163</v>
      </c>
      <c r="D72" s="23" t="s">
        <v>164</v>
      </c>
      <c r="E72" s="23" t="s">
        <v>502</v>
      </c>
      <c r="F72" s="16" t="s">
        <v>55</v>
      </c>
      <c r="G72" s="16" t="s">
        <v>14</v>
      </c>
      <c r="H72" s="16" t="s">
        <v>15</v>
      </c>
      <c r="I72" s="20">
        <v>162.5</v>
      </c>
      <c r="J72" s="20">
        <v>54</v>
      </c>
      <c r="K72" s="21">
        <f t="shared" si="7"/>
        <v>0.67708333333333337</v>
      </c>
      <c r="L72" s="20">
        <v>4</v>
      </c>
      <c r="M72" s="29">
        <f t="shared" si="9"/>
        <v>0.70085282651072156</v>
      </c>
      <c r="N72">
        <f t="shared" si="8"/>
        <v>13</v>
      </c>
    </row>
    <row r="73" spans="1:14" ht="20.100000000000001" customHeight="1">
      <c r="A73" s="17">
        <v>0.68819444444444444</v>
      </c>
      <c r="B73" s="18">
        <v>614</v>
      </c>
      <c r="C73" s="16" t="s">
        <v>127</v>
      </c>
      <c r="D73" s="16" t="s">
        <v>41</v>
      </c>
      <c r="E73" s="16" t="s">
        <v>128</v>
      </c>
      <c r="F73" s="16" t="s">
        <v>43</v>
      </c>
      <c r="G73" s="16" t="s">
        <v>15</v>
      </c>
      <c r="H73" s="16" t="s">
        <v>15</v>
      </c>
      <c r="I73" s="20">
        <v>162</v>
      </c>
      <c r="J73" s="20">
        <v>54</v>
      </c>
      <c r="K73" s="21">
        <f t="shared" si="7"/>
        <v>0.67500000000000004</v>
      </c>
      <c r="L73" s="20">
        <v>5</v>
      </c>
      <c r="M73" s="29">
        <f t="shared" si="9"/>
        <v>0.69876949317738823</v>
      </c>
      <c r="N73">
        <f t="shared" si="8"/>
        <v>14</v>
      </c>
    </row>
    <row r="74" spans="1:14" ht="20.100000000000001" customHeight="1">
      <c r="A74" s="17">
        <v>0.65416666666666667</v>
      </c>
      <c r="B74" s="18">
        <v>608</v>
      </c>
      <c r="C74" s="16" t="s">
        <v>313</v>
      </c>
      <c r="D74" s="16" t="s">
        <v>397</v>
      </c>
      <c r="E74" s="16" t="s">
        <v>398</v>
      </c>
      <c r="F74" s="16" t="s">
        <v>134</v>
      </c>
      <c r="G74" s="16" t="s">
        <v>14</v>
      </c>
      <c r="H74" s="16" t="s">
        <v>15</v>
      </c>
      <c r="I74" s="20">
        <v>160.5</v>
      </c>
      <c r="J74" s="20">
        <v>54</v>
      </c>
      <c r="K74" s="21">
        <f t="shared" si="7"/>
        <v>0.66874999999999996</v>
      </c>
      <c r="L74" s="20">
        <v>6</v>
      </c>
      <c r="M74" s="29">
        <f t="shared" si="9"/>
        <v>0.69251949317738815</v>
      </c>
      <c r="N74">
        <f t="shared" si="8"/>
        <v>17</v>
      </c>
    </row>
    <row r="75" spans="1:14" ht="20.100000000000001" customHeight="1">
      <c r="A75" s="17">
        <v>0.61805555555555558</v>
      </c>
      <c r="B75" s="18">
        <v>600</v>
      </c>
      <c r="C75" s="16" t="s">
        <v>381</v>
      </c>
      <c r="D75" s="16" t="s">
        <v>106</v>
      </c>
      <c r="E75" s="16" t="s">
        <v>184</v>
      </c>
      <c r="F75" s="16" t="s">
        <v>13</v>
      </c>
      <c r="G75" s="16" t="s">
        <v>15</v>
      </c>
      <c r="H75" s="16" t="s">
        <v>15</v>
      </c>
      <c r="I75" s="20">
        <v>160.5</v>
      </c>
      <c r="J75" s="20">
        <v>53</v>
      </c>
      <c r="K75" s="21">
        <f t="shared" si="7"/>
        <v>0.66874999999999996</v>
      </c>
      <c r="L75" s="20">
        <v>7</v>
      </c>
      <c r="M75" s="29">
        <f t="shared" si="9"/>
        <v>0.69251949317738815</v>
      </c>
      <c r="N75">
        <f t="shared" si="8"/>
        <v>17</v>
      </c>
    </row>
    <row r="76" spans="1:14" ht="20.100000000000001" customHeight="1">
      <c r="A76" s="17">
        <v>0.64930555555555558</v>
      </c>
      <c r="B76" s="18">
        <v>607</v>
      </c>
      <c r="C76" s="16" t="s">
        <v>120</v>
      </c>
      <c r="D76" s="16" t="s">
        <v>395</v>
      </c>
      <c r="E76" s="16" t="s">
        <v>396</v>
      </c>
      <c r="F76" s="16" t="s">
        <v>99</v>
      </c>
      <c r="G76" s="16" t="s">
        <v>15</v>
      </c>
      <c r="H76" s="16" t="s">
        <v>15</v>
      </c>
      <c r="I76" s="20">
        <v>159</v>
      </c>
      <c r="J76" s="20">
        <v>54</v>
      </c>
      <c r="K76" s="21">
        <f t="shared" si="7"/>
        <v>0.66249999999999998</v>
      </c>
      <c r="L76" s="20">
        <v>8</v>
      </c>
      <c r="M76" s="29">
        <f t="shared" si="9"/>
        <v>0.68626949317738817</v>
      </c>
      <c r="N76">
        <f t="shared" si="8"/>
        <v>21</v>
      </c>
    </row>
    <row r="77" spans="1:14" ht="20.100000000000001" customHeight="1">
      <c r="A77" s="17">
        <v>0.69236111111111109</v>
      </c>
      <c r="B77" s="18">
        <v>615</v>
      </c>
      <c r="C77" s="23" t="s">
        <v>198</v>
      </c>
      <c r="D77" s="23" t="s">
        <v>199</v>
      </c>
      <c r="E77" s="23" t="s">
        <v>200</v>
      </c>
      <c r="F77" s="16" t="s">
        <v>64</v>
      </c>
      <c r="G77" s="16" t="s">
        <v>15</v>
      </c>
      <c r="H77" s="16" t="s">
        <v>15</v>
      </c>
      <c r="I77" s="20">
        <v>159</v>
      </c>
      <c r="J77" s="20">
        <v>53</v>
      </c>
      <c r="K77" s="21">
        <f t="shared" si="7"/>
        <v>0.66249999999999998</v>
      </c>
      <c r="L77" s="20">
        <v>9</v>
      </c>
      <c r="M77" s="29">
        <f t="shared" si="9"/>
        <v>0.68626949317738817</v>
      </c>
      <c r="N77">
        <f t="shared" si="8"/>
        <v>21</v>
      </c>
    </row>
    <row r="78" spans="1:14" ht="20.100000000000001" customHeight="1">
      <c r="A78" s="17">
        <v>0.69722222222222219</v>
      </c>
      <c r="B78" s="18">
        <v>616</v>
      </c>
      <c r="C78" s="16" t="s">
        <v>111</v>
      </c>
      <c r="D78" s="16" t="s">
        <v>411</v>
      </c>
      <c r="E78" s="16" t="s">
        <v>412</v>
      </c>
      <c r="F78" s="16" t="s">
        <v>19</v>
      </c>
      <c r="G78" s="16" t="s">
        <v>275</v>
      </c>
      <c r="H78" s="16" t="s">
        <v>15</v>
      </c>
      <c r="I78" s="20">
        <v>156.5</v>
      </c>
      <c r="J78" s="20">
        <v>52</v>
      </c>
      <c r="K78" s="21">
        <f t="shared" si="7"/>
        <v>0.65208333333333335</v>
      </c>
      <c r="L78" s="20">
        <v>10</v>
      </c>
      <c r="M78" s="29">
        <f t="shared" si="9"/>
        <v>0.67585282651072154</v>
      </c>
      <c r="N78">
        <f t="shared" si="8"/>
        <v>32</v>
      </c>
    </row>
    <row r="79" spans="1:14" ht="20.100000000000001" customHeight="1">
      <c r="A79" s="17">
        <v>0.71527777777777779</v>
      </c>
      <c r="B79" s="18">
        <v>620</v>
      </c>
      <c r="C79" s="16" t="s">
        <v>419</v>
      </c>
      <c r="D79" s="16" t="s">
        <v>420</v>
      </c>
      <c r="E79" s="16" t="s">
        <v>421</v>
      </c>
      <c r="F79" s="16" t="s">
        <v>290</v>
      </c>
      <c r="G79" s="16" t="s">
        <v>30</v>
      </c>
      <c r="H79" s="16" t="s">
        <v>15</v>
      </c>
      <c r="I79" s="20">
        <v>151.5</v>
      </c>
      <c r="J79" s="20">
        <v>49</v>
      </c>
      <c r="K79" s="21">
        <f t="shared" si="7"/>
        <v>0.63124999999999998</v>
      </c>
      <c r="L79" s="20">
        <v>11</v>
      </c>
      <c r="M79" s="29">
        <f t="shared" si="9"/>
        <v>0.65501949317738817</v>
      </c>
      <c r="N79">
        <f t="shared" si="8"/>
        <v>47</v>
      </c>
    </row>
    <row r="80" spans="1:14" ht="20.100000000000001" customHeight="1">
      <c r="A80" s="17">
        <v>0.62222222222222223</v>
      </c>
      <c r="B80" s="18">
        <v>601</v>
      </c>
      <c r="C80" s="16" t="s">
        <v>357</v>
      </c>
      <c r="D80" s="16" t="s">
        <v>382</v>
      </c>
      <c r="E80" s="23" t="s">
        <v>533</v>
      </c>
      <c r="F80" s="16" t="s">
        <v>29</v>
      </c>
      <c r="G80" s="16" t="s">
        <v>203</v>
      </c>
      <c r="H80" s="16" t="s">
        <v>15</v>
      </c>
      <c r="I80" s="20">
        <v>151</v>
      </c>
      <c r="J80" s="20">
        <v>50</v>
      </c>
      <c r="K80" s="21">
        <f t="shared" si="7"/>
        <v>0.62916666666666665</v>
      </c>
      <c r="L80" s="20">
        <v>12</v>
      </c>
      <c r="M80" s="29">
        <f t="shared" si="9"/>
        <v>0.65293615984405484</v>
      </c>
      <c r="N80">
        <f t="shared" si="8"/>
        <v>50</v>
      </c>
    </row>
    <row r="81" spans="1:14" ht="20.100000000000001" customHeight="1">
      <c r="A81" s="17">
        <v>0.62708333333333333</v>
      </c>
      <c r="B81" s="18">
        <v>602</v>
      </c>
      <c r="C81" s="16" t="s">
        <v>383</v>
      </c>
      <c r="D81" s="16" t="s">
        <v>384</v>
      </c>
      <c r="E81" s="16" t="s">
        <v>385</v>
      </c>
      <c r="F81" s="16" t="s">
        <v>34</v>
      </c>
      <c r="G81" s="16" t="s">
        <v>60</v>
      </c>
      <c r="H81" s="16" t="s">
        <v>15</v>
      </c>
      <c r="I81" s="20">
        <v>151</v>
      </c>
      <c r="J81" s="20">
        <v>50</v>
      </c>
      <c r="K81" s="21">
        <f t="shared" si="7"/>
        <v>0.62916666666666665</v>
      </c>
      <c r="L81" s="20">
        <v>12</v>
      </c>
      <c r="M81" s="29">
        <f t="shared" si="9"/>
        <v>0.65293615984405484</v>
      </c>
      <c r="N81">
        <f t="shared" si="8"/>
        <v>50</v>
      </c>
    </row>
    <row r="82" spans="1:14" ht="20.100000000000001" customHeight="1">
      <c r="A82" s="17">
        <v>0.65833333333333333</v>
      </c>
      <c r="B82" s="18">
        <v>609</v>
      </c>
      <c r="C82" s="16" t="s">
        <v>163</v>
      </c>
      <c r="D82" s="16" t="s">
        <v>399</v>
      </c>
      <c r="E82" s="16" t="s">
        <v>400</v>
      </c>
      <c r="F82" s="16" t="s">
        <v>29</v>
      </c>
      <c r="G82" s="16" t="s">
        <v>297</v>
      </c>
      <c r="H82" s="16" t="s">
        <v>15</v>
      </c>
      <c r="I82" s="20">
        <v>149</v>
      </c>
      <c r="J82" s="20">
        <v>51</v>
      </c>
      <c r="K82" s="21">
        <f t="shared" si="7"/>
        <v>0.62083333333333335</v>
      </c>
      <c r="L82" s="20">
        <v>14</v>
      </c>
      <c r="M82" s="29">
        <f t="shared" si="9"/>
        <v>0.64460282651072154</v>
      </c>
      <c r="N82">
        <f t="shared" si="8"/>
        <v>57</v>
      </c>
    </row>
    <row r="83" spans="1:14" ht="20.100000000000001" customHeight="1">
      <c r="A83" s="17">
        <v>0.70138888888888884</v>
      </c>
      <c r="B83" s="18">
        <v>617</v>
      </c>
      <c r="C83" s="16" t="s">
        <v>337</v>
      </c>
      <c r="D83" s="16" t="s">
        <v>413</v>
      </c>
      <c r="E83" s="16" t="s">
        <v>414</v>
      </c>
      <c r="F83" s="16" t="s">
        <v>95</v>
      </c>
      <c r="G83" s="16" t="s">
        <v>15</v>
      </c>
      <c r="H83" s="16" t="s">
        <v>15</v>
      </c>
      <c r="I83" s="20">
        <v>148</v>
      </c>
      <c r="J83" s="20">
        <v>50</v>
      </c>
      <c r="K83" s="21">
        <f t="shared" si="7"/>
        <v>0.6166666666666667</v>
      </c>
      <c r="L83" s="20">
        <v>15</v>
      </c>
      <c r="M83" s="29">
        <f t="shared" si="9"/>
        <v>0.64043615984405489</v>
      </c>
      <c r="N83">
        <f t="shared" si="8"/>
        <v>65</v>
      </c>
    </row>
    <row r="84" spans="1:14" ht="20.100000000000001" customHeight="1">
      <c r="A84" s="17">
        <v>0.63124999999999998</v>
      </c>
      <c r="B84" s="18">
        <v>603</v>
      </c>
      <c r="C84" s="16" t="s">
        <v>123</v>
      </c>
      <c r="D84" s="16" t="s">
        <v>386</v>
      </c>
      <c r="E84" s="16" t="s">
        <v>387</v>
      </c>
      <c r="F84" s="16" t="s">
        <v>43</v>
      </c>
      <c r="G84" s="16" t="s">
        <v>272</v>
      </c>
      <c r="H84" s="16" t="s">
        <v>15</v>
      </c>
      <c r="I84" s="20">
        <v>148</v>
      </c>
      <c r="J84" s="20">
        <v>49</v>
      </c>
      <c r="K84" s="21">
        <f t="shared" si="7"/>
        <v>0.6166666666666667</v>
      </c>
      <c r="L84" s="20">
        <v>16</v>
      </c>
      <c r="M84" s="29">
        <f t="shared" si="9"/>
        <v>0.64043615984405489</v>
      </c>
      <c r="N84">
        <f t="shared" si="8"/>
        <v>65</v>
      </c>
    </row>
    <row r="85" spans="1:14" ht="20.100000000000001" customHeight="1">
      <c r="A85" s="17">
        <v>0.6743055555555556</v>
      </c>
      <c r="B85" s="18">
        <v>611</v>
      </c>
      <c r="C85" s="16" t="s">
        <v>404</v>
      </c>
      <c r="D85" s="16" t="s">
        <v>405</v>
      </c>
      <c r="E85" s="16" t="s">
        <v>406</v>
      </c>
      <c r="F85" s="16" t="s">
        <v>39</v>
      </c>
      <c r="G85" s="16" t="s">
        <v>15</v>
      </c>
      <c r="H85" s="16" t="s">
        <v>15</v>
      </c>
      <c r="I85" s="20">
        <v>147</v>
      </c>
      <c r="J85" s="20">
        <v>50</v>
      </c>
      <c r="K85" s="21">
        <f t="shared" si="7"/>
        <v>0.61250000000000004</v>
      </c>
      <c r="L85" s="20">
        <v>17</v>
      </c>
      <c r="M85" s="29">
        <f t="shared" si="9"/>
        <v>0.63626949317738823</v>
      </c>
      <c r="N85">
        <f t="shared" si="8"/>
        <v>69</v>
      </c>
    </row>
    <row r="86" spans="1:14" ht="20.100000000000001" customHeight="1">
      <c r="A86" s="17">
        <v>0.63611111111111107</v>
      </c>
      <c r="B86" s="18">
        <v>604</v>
      </c>
      <c r="C86" s="16" t="s">
        <v>388</v>
      </c>
      <c r="D86" s="16" t="s">
        <v>389</v>
      </c>
      <c r="E86" s="16" t="s">
        <v>390</v>
      </c>
      <c r="F86" s="16" t="s">
        <v>290</v>
      </c>
      <c r="G86" s="16" t="s">
        <v>306</v>
      </c>
      <c r="H86" s="16" t="s">
        <v>15</v>
      </c>
      <c r="I86" s="20">
        <v>146.5</v>
      </c>
      <c r="J86" s="20">
        <v>48</v>
      </c>
      <c r="K86" s="21">
        <f t="shared" si="7"/>
        <v>0.61041666666666672</v>
      </c>
      <c r="L86" s="20">
        <v>18</v>
      </c>
      <c r="M86" s="29">
        <f t="shared" si="9"/>
        <v>0.63418615984405491</v>
      </c>
      <c r="N86">
        <f t="shared" si="8"/>
        <v>70</v>
      </c>
    </row>
    <row r="87" spans="1:14" ht="20.100000000000001" customHeight="1">
      <c r="A87" s="17">
        <v>0.66319444444444442</v>
      </c>
      <c r="B87" s="18">
        <v>610</v>
      </c>
      <c r="C87" s="16" t="s">
        <v>401</v>
      </c>
      <c r="D87" s="16" t="s">
        <v>402</v>
      </c>
      <c r="E87" s="16" t="s">
        <v>403</v>
      </c>
      <c r="F87" s="16" t="s">
        <v>29</v>
      </c>
      <c r="G87" s="16" t="s">
        <v>275</v>
      </c>
      <c r="H87" s="16" t="s">
        <v>15</v>
      </c>
      <c r="I87" s="20">
        <v>144.5</v>
      </c>
      <c r="J87" s="20">
        <v>487</v>
      </c>
      <c r="K87" s="21">
        <f t="shared" si="7"/>
        <v>0.6020833333333333</v>
      </c>
      <c r="L87" s="20">
        <v>19</v>
      </c>
      <c r="M87" s="29">
        <f t="shared" si="9"/>
        <v>0.62585282651072149</v>
      </c>
      <c r="N87">
        <f t="shared" si="8"/>
        <v>75</v>
      </c>
    </row>
    <row r="88" spans="1:14" ht="20.100000000000001" customHeight="1">
      <c r="A88" s="17">
        <v>0.70625000000000004</v>
      </c>
      <c r="B88" s="18">
        <v>618</v>
      </c>
      <c r="C88" s="16" t="s">
        <v>415</v>
      </c>
      <c r="D88" s="16" t="s">
        <v>416</v>
      </c>
      <c r="E88" s="16" t="s">
        <v>417</v>
      </c>
      <c r="F88" s="16" t="s">
        <v>55</v>
      </c>
      <c r="G88" s="16" t="s">
        <v>153</v>
      </c>
      <c r="H88" s="16" t="s">
        <v>15</v>
      </c>
      <c r="I88" s="20">
        <v>143.5</v>
      </c>
      <c r="J88" s="20">
        <v>49</v>
      </c>
      <c r="K88" s="21">
        <f t="shared" si="7"/>
        <v>0.59791666666666665</v>
      </c>
      <c r="L88" s="20">
        <v>20</v>
      </c>
      <c r="M88" s="29">
        <f t="shared" si="9"/>
        <v>0.62168615984405484</v>
      </c>
      <c r="N88">
        <f t="shared" si="8"/>
        <v>78</v>
      </c>
    </row>
    <row r="89" spans="1:14" ht="20.100000000000001" customHeight="1">
      <c r="A89" s="17">
        <v>0.64513888888888893</v>
      </c>
      <c r="B89" s="18">
        <v>606</v>
      </c>
      <c r="C89" s="16" t="s">
        <v>392</v>
      </c>
      <c r="D89" s="16" t="s">
        <v>393</v>
      </c>
      <c r="E89" s="16" t="s">
        <v>394</v>
      </c>
      <c r="F89" s="16" t="s">
        <v>81</v>
      </c>
      <c r="G89" s="16" t="s">
        <v>262</v>
      </c>
      <c r="H89" s="16" t="s">
        <v>15</v>
      </c>
      <c r="I89" s="20">
        <v>140</v>
      </c>
      <c r="J89" s="20">
        <v>46</v>
      </c>
      <c r="K89" s="21">
        <f t="shared" si="7"/>
        <v>0.58333333333333337</v>
      </c>
      <c r="L89" s="20">
        <v>21</v>
      </c>
      <c r="M89" s="29">
        <f t="shared" si="9"/>
        <v>0.60710282651072156</v>
      </c>
      <c r="N89">
        <f t="shared" si="8"/>
        <v>79</v>
      </c>
    </row>
  </sheetData>
  <sortState ref="A69:L89">
    <sortCondition descending="1" ref="K69:K89"/>
    <sortCondition descending="1" ref="J69:J8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horizontalDpi="4294967293" verticalDpi="0" r:id="rId1"/>
  <headerFooter>
    <oddHeader>&amp;L&amp;"Arial,Bold"&amp;14SENIOR PRELIM DRESSAGE</oddHeader>
  </headerFooter>
  <rowBreaks count="3" manualBreakCount="3">
    <brk id="22" max="16383" man="1"/>
    <brk id="44" max="16383" man="1"/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opLeftCell="A13" zoomScale="90" zoomScaleNormal="90" workbookViewId="0">
      <selection activeCell="E5" sqref="E5"/>
    </sheetView>
  </sheetViews>
  <sheetFormatPr defaultRowHeight="15" customHeight="1"/>
  <cols>
    <col min="1" max="2" width="7.28515625" customWidth="1"/>
    <col min="3" max="3" width="13.5703125" customWidth="1"/>
    <col min="4" max="4" width="24.28515625" customWidth="1"/>
    <col min="5" max="5" width="33.7109375" customWidth="1"/>
    <col min="6" max="6" width="18.42578125" customWidth="1"/>
    <col min="7" max="7" width="26.85546875" customWidth="1"/>
    <col min="8" max="8" width="7.28515625" customWidth="1"/>
    <col min="9" max="10" width="10.7109375" style="11" customWidth="1"/>
    <col min="11" max="11" width="10.7109375" style="14" customWidth="1"/>
    <col min="12" max="12" width="10.7109375" style="11" customWidth="1"/>
  </cols>
  <sheetData>
    <row r="1" spans="1:15" ht="20.100000000000001" customHeight="1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8" t="s">
        <v>250</v>
      </c>
      <c r="J1" s="38" t="s">
        <v>254</v>
      </c>
      <c r="K1" s="79" t="s">
        <v>251</v>
      </c>
      <c r="L1" s="38" t="s">
        <v>252</v>
      </c>
      <c r="O1" t="s">
        <v>552</v>
      </c>
    </row>
    <row r="2" spans="1:15" ht="20.100000000000001" customHeight="1">
      <c r="A2" s="120">
        <v>0.60138888888888886</v>
      </c>
      <c r="B2" s="121">
        <v>534</v>
      </c>
      <c r="C2" s="122" t="s">
        <v>87</v>
      </c>
      <c r="D2" s="122" t="s">
        <v>88</v>
      </c>
      <c r="E2" s="122" t="s">
        <v>89</v>
      </c>
      <c r="F2" s="122" t="s">
        <v>43</v>
      </c>
      <c r="G2" s="122" t="s">
        <v>15</v>
      </c>
      <c r="H2" s="122" t="s">
        <v>15</v>
      </c>
      <c r="I2" s="123">
        <v>173.5</v>
      </c>
      <c r="J2" s="123">
        <v>58</v>
      </c>
      <c r="K2" s="124">
        <f t="shared" ref="K2:K18" si="0">I2/240</f>
        <v>0.72291666666666665</v>
      </c>
      <c r="L2" s="123">
        <v>1</v>
      </c>
      <c r="M2" s="53"/>
      <c r="N2" s="81"/>
    </row>
    <row r="3" spans="1:15" ht="20.100000000000001" customHeight="1">
      <c r="A3" s="125">
        <v>0.52708333333333335</v>
      </c>
      <c r="B3" s="18">
        <v>581</v>
      </c>
      <c r="C3" s="16" t="s">
        <v>173</v>
      </c>
      <c r="D3" s="16" t="s">
        <v>174</v>
      </c>
      <c r="E3" s="16" t="s">
        <v>175</v>
      </c>
      <c r="F3" s="16" t="s">
        <v>43</v>
      </c>
      <c r="G3" s="16" t="s">
        <v>15</v>
      </c>
      <c r="H3" s="16" t="s">
        <v>15</v>
      </c>
      <c r="I3" s="20">
        <v>172</v>
      </c>
      <c r="J3" s="20">
        <v>58</v>
      </c>
      <c r="K3" s="21">
        <f t="shared" si="0"/>
        <v>0.71666666666666667</v>
      </c>
      <c r="L3" s="20">
        <v>2</v>
      </c>
      <c r="M3" s="54"/>
      <c r="N3" s="82"/>
    </row>
    <row r="4" spans="1:15" ht="20.100000000000001" customHeight="1">
      <c r="A4" s="125">
        <v>0.68819444444444444</v>
      </c>
      <c r="B4" s="18">
        <v>614</v>
      </c>
      <c r="C4" s="16" t="s">
        <v>127</v>
      </c>
      <c r="D4" s="16" t="s">
        <v>41</v>
      </c>
      <c r="E4" s="16" t="s">
        <v>128</v>
      </c>
      <c r="F4" s="16" t="s">
        <v>43</v>
      </c>
      <c r="G4" s="16" t="s">
        <v>15</v>
      </c>
      <c r="H4" s="16" t="s">
        <v>15</v>
      </c>
      <c r="I4" s="20">
        <v>162</v>
      </c>
      <c r="J4" s="20">
        <v>54</v>
      </c>
      <c r="K4" s="21">
        <f t="shared" si="0"/>
        <v>0.67500000000000004</v>
      </c>
      <c r="L4" s="20">
        <v>5</v>
      </c>
      <c r="M4" s="54"/>
      <c r="N4" s="82"/>
    </row>
    <row r="5" spans="1:15" ht="20.100000000000001" customHeight="1">
      <c r="A5" s="126">
        <v>0.625</v>
      </c>
      <c r="B5" s="127">
        <v>558</v>
      </c>
      <c r="C5" s="128" t="s">
        <v>40</v>
      </c>
      <c r="D5" s="128" t="s">
        <v>41</v>
      </c>
      <c r="E5" s="128" t="s">
        <v>42</v>
      </c>
      <c r="F5" s="128" t="s">
        <v>43</v>
      </c>
      <c r="G5" s="128" t="s">
        <v>15</v>
      </c>
      <c r="H5" s="128" t="s">
        <v>15</v>
      </c>
      <c r="I5" s="129">
        <v>155.5</v>
      </c>
      <c r="J5" s="129">
        <v>54</v>
      </c>
      <c r="K5" s="130">
        <f t="shared" si="0"/>
        <v>0.6479166666666667</v>
      </c>
      <c r="L5" s="129">
        <v>14</v>
      </c>
      <c r="M5" s="55">
        <v>8</v>
      </c>
      <c r="N5" s="84"/>
      <c r="O5">
        <v>2</v>
      </c>
    </row>
    <row r="6" spans="1:15" ht="20.100000000000001" customHeight="1">
      <c r="A6" s="120">
        <v>0.53125</v>
      </c>
      <c r="B6" s="121">
        <v>582</v>
      </c>
      <c r="C6" s="122" t="s">
        <v>135</v>
      </c>
      <c r="D6" s="122" t="s">
        <v>136</v>
      </c>
      <c r="E6" s="122" t="s">
        <v>137</v>
      </c>
      <c r="F6" s="122" t="s">
        <v>43</v>
      </c>
      <c r="G6" s="122" t="s">
        <v>272</v>
      </c>
      <c r="H6" s="122" t="s">
        <v>15</v>
      </c>
      <c r="I6" s="123">
        <v>167.5</v>
      </c>
      <c r="J6" s="123">
        <v>56</v>
      </c>
      <c r="K6" s="124">
        <f t="shared" si="0"/>
        <v>0.69791666666666663</v>
      </c>
      <c r="L6" s="123">
        <v>4</v>
      </c>
      <c r="M6" s="53"/>
      <c r="N6" s="81"/>
    </row>
    <row r="7" spans="1:15" ht="20.100000000000001" customHeight="1">
      <c r="A7" s="125">
        <v>0.61458333333333337</v>
      </c>
      <c r="B7" s="18">
        <v>537</v>
      </c>
      <c r="C7" s="16" t="s">
        <v>269</v>
      </c>
      <c r="D7" s="16" t="s">
        <v>270</v>
      </c>
      <c r="E7" s="16" t="s">
        <v>271</v>
      </c>
      <c r="F7" s="16" t="s">
        <v>43</v>
      </c>
      <c r="G7" s="16" t="s">
        <v>272</v>
      </c>
      <c r="H7" s="16" t="s">
        <v>15</v>
      </c>
      <c r="I7" s="20">
        <v>148.5</v>
      </c>
      <c r="J7" s="20">
        <v>51</v>
      </c>
      <c r="K7" s="21">
        <f t="shared" si="0"/>
        <v>0.61875000000000002</v>
      </c>
      <c r="L7" s="20">
        <v>16</v>
      </c>
      <c r="M7" s="54"/>
      <c r="N7" s="82"/>
    </row>
    <row r="8" spans="1:15" ht="20.100000000000001" customHeight="1">
      <c r="A8" s="125">
        <v>0.63124999999999998</v>
      </c>
      <c r="B8" s="18">
        <v>603</v>
      </c>
      <c r="C8" s="16" t="s">
        <v>123</v>
      </c>
      <c r="D8" s="16" t="s">
        <v>386</v>
      </c>
      <c r="E8" s="16" t="s">
        <v>387</v>
      </c>
      <c r="F8" s="16" t="s">
        <v>43</v>
      </c>
      <c r="G8" s="16" t="s">
        <v>272</v>
      </c>
      <c r="H8" s="16" t="s">
        <v>15</v>
      </c>
      <c r="I8" s="20">
        <v>148</v>
      </c>
      <c r="J8" s="20">
        <v>49</v>
      </c>
      <c r="K8" s="21">
        <f t="shared" si="0"/>
        <v>0.6166666666666667</v>
      </c>
      <c r="L8" s="20">
        <v>16</v>
      </c>
      <c r="M8" s="54"/>
      <c r="N8" s="82"/>
    </row>
    <row r="9" spans="1:15" ht="20.100000000000001" customHeight="1">
      <c r="A9" s="126">
        <v>0.61597222222222225</v>
      </c>
      <c r="B9" s="127">
        <v>556</v>
      </c>
      <c r="C9" s="128" t="s">
        <v>189</v>
      </c>
      <c r="D9" s="128" t="s">
        <v>316</v>
      </c>
      <c r="E9" s="128" t="s">
        <v>317</v>
      </c>
      <c r="F9" s="128" t="s">
        <v>43</v>
      </c>
      <c r="G9" s="128" t="s">
        <v>272</v>
      </c>
      <c r="H9" s="128" t="s">
        <v>15</v>
      </c>
      <c r="I9" s="129">
        <v>154</v>
      </c>
      <c r="J9" s="129">
        <v>51</v>
      </c>
      <c r="K9" s="130">
        <f t="shared" si="0"/>
        <v>0.64166666666666672</v>
      </c>
      <c r="L9" s="129">
        <v>19</v>
      </c>
      <c r="M9" s="55">
        <f>SUM(L6:L8)</f>
        <v>36</v>
      </c>
      <c r="N9" s="84"/>
    </row>
    <row r="10" spans="1:15" ht="20.100000000000001" customHeight="1">
      <c r="A10" s="120">
        <v>0.63402777777777775</v>
      </c>
      <c r="B10" s="121">
        <v>560</v>
      </c>
      <c r="C10" s="122" t="s">
        <v>16</v>
      </c>
      <c r="D10" s="122" t="s">
        <v>323</v>
      </c>
      <c r="E10" s="122" t="s">
        <v>324</v>
      </c>
      <c r="F10" s="122" t="s">
        <v>19</v>
      </c>
      <c r="G10" s="122" t="s">
        <v>275</v>
      </c>
      <c r="H10" s="122" t="s">
        <v>15</v>
      </c>
      <c r="I10" s="123">
        <v>162.5</v>
      </c>
      <c r="J10" s="123">
        <v>54</v>
      </c>
      <c r="K10" s="124">
        <f t="shared" si="0"/>
        <v>0.67708333333333337</v>
      </c>
      <c r="L10" s="123">
        <v>8</v>
      </c>
      <c r="M10" s="53"/>
      <c r="N10" s="81"/>
    </row>
    <row r="11" spans="1:15" ht="20.100000000000001" customHeight="1">
      <c r="A11" s="125">
        <v>0.69722222222222219</v>
      </c>
      <c r="B11" s="18">
        <v>616</v>
      </c>
      <c r="C11" s="16" t="s">
        <v>111</v>
      </c>
      <c r="D11" s="16" t="s">
        <v>411</v>
      </c>
      <c r="E11" s="16" t="s">
        <v>412</v>
      </c>
      <c r="F11" s="16" t="s">
        <v>19</v>
      </c>
      <c r="G11" s="16" t="s">
        <v>275</v>
      </c>
      <c r="H11" s="16" t="s">
        <v>15</v>
      </c>
      <c r="I11" s="20">
        <v>156.5</v>
      </c>
      <c r="J11" s="20">
        <v>52</v>
      </c>
      <c r="K11" s="21">
        <f t="shared" si="0"/>
        <v>0.65208333333333335</v>
      </c>
      <c r="L11" s="20">
        <v>10</v>
      </c>
      <c r="M11" s="54"/>
      <c r="N11" s="82"/>
    </row>
    <row r="12" spans="1:15" ht="20.100000000000001" customHeight="1">
      <c r="A12" s="125">
        <v>0.62847222222222221</v>
      </c>
      <c r="B12" s="18">
        <v>540</v>
      </c>
      <c r="C12" s="16" t="s">
        <v>163</v>
      </c>
      <c r="D12" s="16" t="s">
        <v>132</v>
      </c>
      <c r="E12" s="16" t="s">
        <v>276</v>
      </c>
      <c r="F12" s="16" t="s">
        <v>19</v>
      </c>
      <c r="G12" s="16" t="s">
        <v>275</v>
      </c>
      <c r="H12" s="16" t="s">
        <v>15</v>
      </c>
      <c r="I12" s="20">
        <v>157</v>
      </c>
      <c r="J12" s="20">
        <v>54</v>
      </c>
      <c r="K12" s="21">
        <f t="shared" si="0"/>
        <v>0.65416666666666667</v>
      </c>
      <c r="L12" s="20">
        <v>11</v>
      </c>
      <c r="M12" s="54"/>
      <c r="N12" s="82"/>
    </row>
    <row r="13" spans="1:15" ht="20.100000000000001" customHeight="1">
      <c r="A13" s="126">
        <v>0.5180555555555556</v>
      </c>
      <c r="B13" s="127">
        <v>579</v>
      </c>
      <c r="C13" s="133" t="s">
        <v>518</v>
      </c>
      <c r="D13" s="133" t="s">
        <v>517</v>
      </c>
      <c r="E13" s="133" t="s">
        <v>519</v>
      </c>
      <c r="F13" s="128" t="s">
        <v>19</v>
      </c>
      <c r="G13" s="128" t="s">
        <v>275</v>
      </c>
      <c r="H13" s="128" t="s">
        <v>15</v>
      </c>
      <c r="I13" s="129">
        <v>152.5</v>
      </c>
      <c r="J13" s="129">
        <v>50</v>
      </c>
      <c r="K13" s="130">
        <f t="shared" si="0"/>
        <v>0.63541666666666663</v>
      </c>
      <c r="L13" s="129">
        <v>18</v>
      </c>
      <c r="M13" s="55">
        <f>SUM(L10:L12)</f>
        <v>29</v>
      </c>
      <c r="N13" s="84"/>
    </row>
    <row r="14" spans="1:15" ht="20.100000000000001" customHeight="1">
      <c r="A14" s="120">
        <v>0.68333333333333335</v>
      </c>
      <c r="B14" s="121">
        <v>613</v>
      </c>
      <c r="C14" s="122" t="s">
        <v>408</v>
      </c>
      <c r="D14" s="122" t="s">
        <v>409</v>
      </c>
      <c r="E14" s="122" t="s">
        <v>410</v>
      </c>
      <c r="F14" s="122" t="s">
        <v>76</v>
      </c>
      <c r="G14" s="122" t="s">
        <v>280</v>
      </c>
      <c r="H14" s="122" t="s">
        <v>15</v>
      </c>
      <c r="I14" s="123">
        <v>174</v>
      </c>
      <c r="J14" s="123">
        <v>59</v>
      </c>
      <c r="K14" s="124">
        <f t="shared" si="0"/>
        <v>0.72499999999999998</v>
      </c>
      <c r="L14" s="123">
        <v>1</v>
      </c>
      <c r="M14" s="53"/>
      <c r="N14" s="81"/>
    </row>
    <row r="15" spans="1:15" ht="20.100000000000001" customHeight="1">
      <c r="A15" s="125">
        <v>0.57916666666666672</v>
      </c>
      <c r="B15" s="18">
        <v>591</v>
      </c>
      <c r="C15" s="16" t="s">
        <v>363</v>
      </c>
      <c r="D15" s="16" t="s">
        <v>364</v>
      </c>
      <c r="E15" s="16" t="s">
        <v>365</v>
      </c>
      <c r="F15" s="16" t="s">
        <v>76</v>
      </c>
      <c r="G15" s="16" t="s">
        <v>280</v>
      </c>
      <c r="H15" s="16" t="s">
        <v>15</v>
      </c>
      <c r="I15" s="20">
        <v>156</v>
      </c>
      <c r="J15" s="20">
        <v>52</v>
      </c>
      <c r="K15" s="21">
        <f t="shared" si="0"/>
        <v>0.65</v>
      </c>
      <c r="L15" s="20">
        <v>13</v>
      </c>
      <c r="M15" s="54"/>
      <c r="N15" s="82"/>
    </row>
    <row r="16" spans="1:15" ht="20.100000000000001" customHeight="1">
      <c r="A16" s="125">
        <v>0.6118055555555556</v>
      </c>
      <c r="B16" s="18">
        <v>555</v>
      </c>
      <c r="C16" s="16" t="s">
        <v>313</v>
      </c>
      <c r="D16" s="16" t="s">
        <v>314</v>
      </c>
      <c r="E16" s="16" t="s">
        <v>315</v>
      </c>
      <c r="F16" s="16" t="s">
        <v>76</v>
      </c>
      <c r="G16" s="16" t="s">
        <v>280</v>
      </c>
      <c r="H16" s="16" t="s">
        <v>15</v>
      </c>
      <c r="I16" s="20">
        <v>154.5</v>
      </c>
      <c r="J16" s="20">
        <v>51</v>
      </c>
      <c r="K16" s="21">
        <f t="shared" si="0"/>
        <v>0.64375000000000004</v>
      </c>
      <c r="L16" s="20">
        <v>15</v>
      </c>
      <c r="M16" s="54"/>
      <c r="N16" s="82"/>
    </row>
    <row r="17" spans="1:15" ht="20.100000000000001" customHeight="1">
      <c r="A17" s="126">
        <v>0.63958333333333328</v>
      </c>
      <c r="B17" s="127">
        <v>541</v>
      </c>
      <c r="C17" s="128" t="s">
        <v>277</v>
      </c>
      <c r="D17" s="128" t="s">
        <v>278</v>
      </c>
      <c r="E17" s="128" t="s">
        <v>279</v>
      </c>
      <c r="F17" s="128" t="s">
        <v>76</v>
      </c>
      <c r="G17" s="128" t="s">
        <v>280</v>
      </c>
      <c r="H17" s="128" t="s">
        <v>15</v>
      </c>
      <c r="I17" s="129">
        <v>148</v>
      </c>
      <c r="J17" s="129">
        <v>50</v>
      </c>
      <c r="K17" s="130">
        <f t="shared" si="0"/>
        <v>0.6166666666666667</v>
      </c>
      <c r="L17" s="129">
        <v>17</v>
      </c>
      <c r="M17" s="55">
        <f>SUM(L14:L16)</f>
        <v>29</v>
      </c>
      <c r="N17" s="84"/>
    </row>
    <row r="18" spans="1:15" ht="20.100000000000001" customHeight="1">
      <c r="A18" s="120">
        <v>0.5</v>
      </c>
      <c r="B18" s="121">
        <v>575</v>
      </c>
      <c r="C18" s="122" t="s">
        <v>111</v>
      </c>
      <c r="D18" s="122" t="s">
        <v>346</v>
      </c>
      <c r="E18" s="122" t="s">
        <v>347</v>
      </c>
      <c r="F18" s="122" t="s">
        <v>76</v>
      </c>
      <c r="G18" s="122" t="s">
        <v>14</v>
      </c>
      <c r="H18" s="122" t="s">
        <v>15</v>
      </c>
      <c r="I18" s="123">
        <v>160.5</v>
      </c>
      <c r="J18" s="123">
        <v>54</v>
      </c>
      <c r="K18" s="124">
        <f t="shared" si="0"/>
        <v>0.66874999999999996</v>
      </c>
      <c r="L18" s="123">
        <v>8</v>
      </c>
      <c r="M18" s="114"/>
      <c r="N18" s="81"/>
    </row>
    <row r="19" spans="1:15" ht="20.100000000000001" customHeight="1">
      <c r="A19" s="125">
        <v>0.61041666666666672</v>
      </c>
      <c r="B19" s="18">
        <v>536</v>
      </c>
      <c r="C19" s="16" t="s">
        <v>266</v>
      </c>
      <c r="D19" s="16" t="s">
        <v>267</v>
      </c>
      <c r="E19" s="16" t="s">
        <v>268</v>
      </c>
      <c r="F19" s="16" t="s">
        <v>76</v>
      </c>
      <c r="G19" s="16" t="s">
        <v>14</v>
      </c>
      <c r="H19" s="16" t="s">
        <v>15</v>
      </c>
      <c r="I19" s="33" t="s">
        <v>513</v>
      </c>
      <c r="J19" s="33"/>
      <c r="K19" s="34" t="s">
        <v>513</v>
      </c>
      <c r="L19" s="20"/>
      <c r="M19" s="115"/>
      <c r="N19" s="82"/>
    </row>
    <row r="20" spans="1:15" ht="20.100000000000001" customHeight="1">
      <c r="A20" s="125">
        <v>0.66388888888888886</v>
      </c>
      <c r="B20" s="18">
        <v>565</v>
      </c>
      <c r="C20" s="32" t="s">
        <v>514</v>
      </c>
      <c r="D20" s="32" t="s">
        <v>515</v>
      </c>
      <c r="E20" s="32" t="s">
        <v>516</v>
      </c>
      <c r="F20" s="16" t="s">
        <v>69</v>
      </c>
      <c r="G20" s="16" t="s">
        <v>14</v>
      </c>
      <c r="H20" s="16" t="s">
        <v>15</v>
      </c>
      <c r="I20" s="20">
        <v>161.5</v>
      </c>
      <c r="J20" s="20">
        <v>54</v>
      </c>
      <c r="K20" s="21">
        <f t="shared" ref="K20:K36" si="1">I20/240</f>
        <v>0.67291666666666672</v>
      </c>
      <c r="L20" s="20">
        <v>10</v>
      </c>
      <c r="M20" s="115"/>
      <c r="N20" s="82"/>
    </row>
    <row r="21" spans="1:15" ht="20.100000000000001" customHeight="1">
      <c r="A21" s="126">
        <v>0.59236111111111112</v>
      </c>
      <c r="B21" s="127">
        <v>594</v>
      </c>
      <c r="C21" s="128" t="s">
        <v>371</v>
      </c>
      <c r="D21" s="128" t="s">
        <v>372</v>
      </c>
      <c r="E21" s="128" t="s">
        <v>373</v>
      </c>
      <c r="F21" s="128" t="s">
        <v>69</v>
      </c>
      <c r="G21" s="128" t="s">
        <v>14</v>
      </c>
      <c r="H21" s="128" t="s">
        <v>15</v>
      </c>
      <c r="I21" s="129">
        <v>155</v>
      </c>
      <c r="J21" s="129">
        <v>51</v>
      </c>
      <c r="K21" s="130">
        <f t="shared" si="1"/>
        <v>0.64583333333333337</v>
      </c>
      <c r="L21" s="129">
        <v>15</v>
      </c>
      <c r="M21" s="116">
        <v>33</v>
      </c>
      <c r="N21" s="84"/>
    </row>
    <row r="22" spans="1:15" ht="20.100000000000001" customHeight="1">
      <c r="A22" s="120">
        <v>0.7104166666666667</v>
      </c>
      <c r="B22" s="121">
        <v>619</v>
      </c>
      <c r="C22" s="122" t="s">
        <v>225</v>
      </c>
      <c r="D22" s="122" t="s">
        <v>332</v>
      </c>
      <c r="E22" s="122" t="s">
        <v>418</v>
      </c>
      <c r="F22" s="122" t="s">
        <v>69</v>
      </c>
      <c r="G22" s="122" t="s">
        <v>261</v>
      </c>
      <c r="H22" s="122" t="s">
        <v>15</v>
      </c>
      <c r="I22" s="123">
        <v>165</v>
      </c>
      <c r="J22" s="123">
        <v>56</v>
      </c>
      <c r="K22" s="124">
        <f t="shared" si="1"/>
        <v>0.6875</v>
      </c>
      <c r="L22" s="123">
        <v>2</v>
      </c>
      <c r="M22" s="53"/>
      <c r="N22" s="81"/>
    </row>
    <row r="23" spans="1:15" ht="20.100000000000001" customHeight="1">
      <c r="A23" s="125">
        <v>0.59236111111111112</v>
      </c>
      <c r="B23" s="18">
        <v>532</v>
      </c>
      <c r="C23" s="16" t="s">
        <v>260</v>
      </c>
      <c r="D23" s="16" t="s">
        <v>85</v>
      </c>
      <c r="E23" s="16" t="s">
        <v>86</v>
      </c>
      <c r="F23" s="16" t="s">
        <v>69</v>
      </c>
      <c r="G23" s="16" t="s">
        <v>261</v>
      </c>
      <c r="H23" s="16" t="s">
        <v>15</v>
      </c>
      <c r="I23" s="20">
        <v>169.5</v>
      </c>
      <c r="J23" s="20">
        <v>57</v>
      </c>
      <c r="K23" s="21">
        <f t="shared" si="1"/>
        <v>0.70625000000000004</v>
      </c>
      <c r="L23" s="20">
        <v>3</v>
      </c>
      <c r="M23" s="54"/>
      <c r="N23" s="82"/>
    </row>
    <row r="24" spans="1:15" ht="20.100000000000001" customHeight="1">
      <c r="A24" s="125">
        <v>0.58333333333333337</v>
      </c>
      <c r="B24" s="18">
        <v>592</v>
      </c>
      <c r="C24" s="16" t="s">
        <v>31</v>
      </c>
      <c r="D24" s="16" t="s">
        <v>366</v>
      </c>
      <c r="E24" s="16" t="s">
        <v>367</v>
      </c>
      <c r="F24" s="16" t="s">
        <v>69</v>
      </c>
      <c r="G24" s="16" t="s">
        <v>261</v>
      </c>
      <c r="H24" s="16" t="s">
        <v>15</v>
      </c>
      <c r="I24" s="20">
        <v>161.5</v>
      </c>
      <c r="J24" s="20">
        <v>54</v>
      </c>
      <c r="K24" s="21">
        <f t="shared" si="1"/>
        <v>0.67291666666666672</v>
      </c>
      <c r="L24" s="20">
        <v>6</v>
      </c>
      <c r="M24" s="54"/>
      <c r="N24" s="82"/>
    </row>
    <row r="25" spans="1:15" ht="20.100000000000001" customHeight="1">
      <c r="A25" s="126">
        <v>0.60277777777777775</v>
      </c>
      <c r="B25" s="127">
        <v>553</v>
      </c>
      <c r="C25" s="128" t="s">
        <v>66</v>
      </c>
      <c r="D25" s="128" t="s">
        <v>67</v>
      </c>
      <c r="E25" s="128" t="s">
        <v>68</v>
      </c>
      <c r="F25" s="128" t="s">
        <v>69</v>
      </c>
      <c r="G25" s="128" t="s">
        <v>261</v>
      </c>
      <c r="H25" s="128" t="s">
        <v>15</v>
      </c>
      <c r="I25" s="129">
        <v>157</v>
      </c>
      <c r="J25" s="129">
        <v>53</v>
      </c>
      <c r="K25" s="130">
        <f t="shared" si="1"/>
        <v>0.65416666666666667</v>
      </c>
      <c r="L25" s="129">
        <v>13</v>
      </c>
      <c r="M25" s="55">
        <f>SUM(L22:L24)</f>
        <v>11</v>
      </c>
      <c r="N25" s="137">
        <v>2</v>
      </c>
      <c r="O25" s="138">
        <v>3</v>
      </c>
    </row>
    <row r="26" spans="1:15" ht="20.100000000000001" customHeight="1">
      <c r="A26" s="120">
        <v>0.63888888888888884</v>
      </c>
      <c r="B26" s="121">
        <v>561</v>
      </c>
      <c r="C26" s="122" t="s">
        <v>73</v>
      </c>
      <c r="D26" s="122" t="s">
        <v>146</v>
      </c>
      <c r="E26" s="122" t="s">
        <v>325</v>
      </c>
      <c r="F26" s="122" t="s">
        <v>64</v>
      </c>
      <c r="G26" s="122" t="s">
        <v>15</v>
      </c>
      <c r="H26" s="122" t="s">
        <v>15</v>
      </c>
      <c r="I26" s="123">
        <v>175</v>
      </c>
      <c r="J26" s="123">
        <v>59</v>
      </c>
      <c r="K26" s="124">
        <f t="shared" si="1"/>
        <v>0.72916666666666663</v>
      </c>
      <c r="L26" s="123">
        <v>1</v>
      </c>
      <c r="M26" s="53"/>
      <c r="N26" s="81"/>
    </row>
    <row r="27" spans="1:15" ht="20.100000000000001" customHeight="1">
      <c r="A27" s="125">
        <v>0.52222222222222225</v>
      </c>
      <c r="B27" s="18">
        <v>580</v>
      </c>
      <c r="C27" s="16" t="s">
        <v>195</v>
      </c>
      <c r="D27" s="16" t="s">
        <v>196</v>
      </c>
      <c r="E27" s="16" t="s">
        <v>197</v>
      </c>
      <c r="F27" s="16" t="s">
        <v>64</v>
      </c>
      <c r="G27" s="16" t="s">
        <v>15</v>
      </c>
      <c r="H27" s="16" t="s">
        <v>15</v>
      </c>
      <c r="I27" s="20">
        <v>179.5</v>
      </c>
      <c r="J27" s="20">
        <v>61</v>
      </c>
      <c r="K27" s="21">
        <f t="shared" si="1"/>
        <v>0.74791666666666667</v>
      </c>
      <c r="L27" s="20">
        <v>1</v>
      </c>
      <c r="M27" s="54"/>
      <c r="N27" s="82"/>
    </row>
    <row r="28" spans="1:15" ht="20.100000000000001" customHeight="1">
      <c r="A28" s="125">
        <v>0.64861111111111114</v>
      </c>
      <c r="B28" s="18">
        <v>543</v>
      </c>
      <c r="C28" s="16" t="s">
        <v>284</v>
      </c>
      <c r="D28" s="16" t="s">
        <v>285</v>
      </c>
      <c r="E28" s="16" t="s">
        <v>286</v>
      </c>
      <c r="F28" s="16" t="s">
        <v>64</v>
      </c>
      <c r="G28" s="16" t="s">
        <v>15</v>
      </c>
      <c r="H28" s="16" t="s">
        <v>15</v>
      </c>
      <c r="I28" s="20">
        <v>163.5</v>
      </c>
      <c r="J28" s="20">
        <v>55</v>
      </c>
      <c r="K28" s="21">
        <f t="shared" si="1"/>
        <v>0.68125000000000002</v>
      </c>
      <c r="L28" s="20">
        <v>6</v>
      </c>
      <c r="M28" s="54"/>
      <c r="N28" s="82"/>
    </row>
    <row r="29" spans="1:15" ht="20.100000000000001" customHeight="1">
      <c r="A29" s="126">
        <v>0.69236111111111109</v>
      </c>
      <c r="B29" s="127">
        <v>615</v>
      </c>
      <c r="C29" s="70" t="s">
        <v>198</v>
      </c>
      <c r="D29" s="70" t="s">
        <v>199</v>
      </c>
      <c r="E29" s="70" t="s">
        <v>200</v>
      </c>
      <c r="F29" s="128" t="s">
        <v>64</v>
      </c>
      <c r="G29" s="128" t="s">
        <v>15</v>
      </c>
      <c r="H29" s="128" t="s">
        <v>15</v>
      </c>
      <c r="I29" s="129">
        <v>159</v>
      </c>
      <c r="J29" s="129">
        <v>53</v>
      </c>
      <c r="K29" s="130">
        <f t="shared" si="1"/>
        <v>0.66249999999999998</v>
      </c>
      <c r="L29" s="129">
        <v>9</v>
      </c>
      <c r="M29" s="55">
        <v>8</v>
      </c>
      <c r="N29" s="137">
        <v>1</v>
      </c>
      <c r="O29" s="138">
        <v>1</v>
      </c>
    </row>
    <row r="30" spans="1:15" ht="20.100000000000001" customHeight="1">
      <c r="A30" s="120">
        <v>0.59652777777777777</v>
      </c>
      <c r="B30" s="121">
        <v>533</v>
      </c>
      <c r="C30" s="122" t="s">
        <v>78</v>
      </c>
      <c r="D30" s="122" t="s">
        <v>79</v>
      </c>
      <c r="E30" s="122" t="s">
        <v>80</v>
      </c>
      <c r="F30" s="122" t="s">
        <v>81</v>
      </c>
      <c r="G30" s="122" t="s">
        <v>262</v>
      </c>
      <c r="H30" s="122" t="s">
        <v>15</v>
      </c>
      <c r="I30" s="123">
        <v>163</v>
      </c>
      <c r="J30" s="123">
        <v>54</v>
      </c>
      <c r="K30" s="124">
        <f t="shared" si="1"/>
        <v>0.6791666666666667</v>
      </c>
      <c r="L30" s="123">
        <v>7</v>
      </c>
      <c r="M30" s="53"/>
      <c r="N30" s="81"/>
    </row>
    <row r="31" spans="1:15" ht="20.100000000000001" customHeight="1">
      <c r="A31" s="125">
        <v>0.62986111111111109</v>
      </c>
      <c r="B31" s="18">
        <v>559</v>
      </c>
      <c r="C31" s="16" t="s">
        <v>16</v>
      </c>
      <c r="D31" s="16" t="s">
        <v>321</v>
      </c>
      <c r="E31" s="16" t="s">
        <v>322</v>
      </c>
      <c r="F31" s="16" t="s">
        <v>81</v>
      </c>
      <c r="G31" s="16" t="s">
        <v>262</v>
      </c>
      <c r="H31" s="16" t="s">
        <v>15</v>
      </c>
      <c r="I31" s="20">
        <v>161.5</v>
      </c>
      <c r="J31" s="20">
        <v>54</v>
      </c>
      <c r="K31" s="21">
        <f t="shared" si="1"/>
        <v>0.67291666666666672</v>
      </c>
      <c r="L31" s="33">
        <v>10</v>
      </c>
      <c r="M31" s="54"/>
      <c r="N31" s="82"/>
    </row>
    <row r="32" spans="1:15" ht="20.100000000000001" customHeight="1">
      <c r="A32" s="125">
        <v>0.57430555555555551</v>
      </c>
      <c r="B32" s="18">
        <v>590</v>
      </c>
      <c r="C32" s="16" t="s">
        <v>111</v>
      </c>
      <c r="D32" s="16" t="s">
        <v>361</v>
      </c>
      <c r="E32" s="16" t="s">
        <v>362</v>
      </c>
      <c r="F32" s="16" t="s">
        <v>81</v>
      </c>
      <c r="G32" s="16" t="s">
        <v>262</v>
      </c>
      <c r="H32" s="16" t="s">
        <v>15</v>
      </c>
      <c r="I32" s="20">
        <v>156.5</v>
      </c>
      <c r="J32" s="20">
        <v>54</v>
      </c>
      <c r="K32" s="21">
        <f t="shared" si="1"/>
        <v>0.65208333333333335</v>
      </c>
      <c r="L32" s="20">
        <v>12</v>
      </c>
      <c r="M32" s="54"/>
      <c r="N32" s="82"/>
    </row>
    <row r="33" spans="1:15" ht="20.100000000000001" customHeight="1">
      <c r="A33" s="126">
        <v>0.64513888888888893</v>
      </c>
      <c r="B33" s="127">
        <v>606</v>
      </c>
      <c r="C33" s="128" t="s">
        <v>392</v>
      </c>
      <c r="D33" s="128" t="s">
        <v>393</v>
      </c>
      <c r="E33" s="128" t="s">
        <v>394</v>
      </c>
      <c r="F33" s="128" t="s">
        <v>81</v>
      </c>
      <c r="G33" s="128" t="s">
        <v>262</v>
      </c>
      <c r="H33" s="128" t="s">
        <v>15</v>
      </c>
      <c r="I33" s="129">
        <v>140</v>
      </c>
      <c r="J33" s="129">
        <v>46</v>
      </c>
      <c r="K33" s="130">
        <f t="shared" si="1"/>
        <v>0.58333333333333337</v>
      </c>
      <c r="L33" s="129">
        <v>21</v>
      </c>
      <c r="M33" s="55">
        <f>SUM(L30:L32)</f>
        <v>29</v>
      </c>
      <c r="N33" s="84"/>
    </row>
    <row r="34" spans="1:15" ht="20.100000000000001" customHeight="1">
      <c r="A34" s="120">
        <v>0.65763888888888888</v>
      </c>
      <c r="B34" s="121">
        <v>545</v>
      </c>
      <c r="C34" s="122" t="s">
        <v>291</v>
      </c>
      <c r="D34" s="122" t="s">
        <v>292</v>
      </c>
      <c r="E34" s="122" t="s">
        <v>293</v>
      </c>
      <c r="F34" s="122" t="s">
        <v>39</v>
      </c>
      <c r="G34" s="122" t="s">
        <v>15</v>
      </c>
      <c r="H34" s="122" t="s">
        <v>15</v>
      </c>
      <c r="I34" s="123">
        <v>150</v>
      </c>
      <c r="J34" s="123">
        <v>50</v>
      </c>
      <c r="K34" s="124">
        <f t="shared" si="1"/>
        <v>0.625</v>
      </c>
      <c r="L34" s="123">
        <v>15</v>
      </c>
      <c r="M34" s="53"/>
      <c r="N34" s="81"/>
    </row>
    <row r="35" spans="1:15" ht="20.100000000000001" customHeight="1">
      <c r="A35" s="125">
        <v>0.57013888888888886</v>
      </c>
      <c r="B35" s="18">
        <v>589</v>
      </c>
      <c r="C35" s="16" t="s">
        <v>212</v>
      </c>
      <c r="D35" s="16" t="s">
        <v>342</v>
      </c>
      <c r="E35" s="16" t="s">
        <v>360</v>
      </c>
      <c r="F35" s="16" t="s">
        <v>39</v>
      </c>
      <c r="G35" s="16" t="s">
        <v>15</v>
      </c>
      <c r="H35" s="16" t="s">
        <v>15</v>
      </c>
      <c r="I35" s="20">
        <v>153.5</v>
      </c>
      <c r="J35" s="20">
        <v>50</v>
      </c>
      <c r="K35" s="21">
        <f t="shared" si="1"/>
        <v>0.63958333333333328</v>
      </c>
      <c r="L35" s="20">
        <v>17</v>
      </c>
      <c r="M35" s="54"/>
      <c r="N35" s="82"/>
    </row>
    <row r="36" spans="1:15" ht="20.100000000000001" customHeight="1">
      <c r="A36" s="125">
        <v>0.6743055555555556</v>
      </c>
      <c r="B36" s="18">
        <v>611</v>
      </c>
      <c r="C36" s="16" t="s">
        <v>404</v>
      </c>
      <c r="D36" s="16" t="s">
        <v>405</v>
      </c>
      <c r="E36" s="16" t="s">
        <v>406</v>
      </c>
      <c r="F36" s="16" t="s">
        <v>39</v>
      </c>
      <c r="G36" s="16" t="s">
        <v>15</v>
      </c>
      <c r="H36" s="16" t="s">
        <v>15</v>
      </c>
      <c r="I36" s="20">
        <v>147</v>
      </c>
      <c r="J36" s="20">
        <v>50</v>
      </c>
      <c r="K36" s="21">
        <f t="shared" si="1"/>
        <v>0.61250000000000004</v>
      </c>
      <c r="L36" s="20">
        <v>17</v>
      </c>
      <c r="M36" s="54"/>
      <c r="N36" s="82"/>
    </row>
    <row r="37" spans="1:15" ht="20.100000000000001" customHeight="1">
      <c r="A37" s="126">
        <v>0.67708333333333337</v>
      </c>
      <c r="B37" s="127">
        <v>568</v>
      </c>
      <c r="C37" s="128" t="s">
        <v>337</v>
      </c>
      <c r="D37" s="128" t="s">
        <v>338</v>
      </c>
      <c r="E37" s="128" t="s">
        <v>339</v>
      </c>
      <c r="F37" s="128" t="s">
        <v>39</v>
      </c>
      <c r="G37" s="128" t="s">
        <v>15</v>
      </c>
      <c r="H37" s="128" t="s">
        <v>15</v>
      </c>
      <c r="I37" s="50" t="s">
        <v>513</v>
      </c>
      <c r="J37" s="129"/>
      <c r="K37" s="131" t="s">
        <v>513</v>
      </c>
      <c r="L37" s="129"/>
      <c r="M37" s="55">
        <f>SUM(L34:L36)</f>
        <v>49</v>
      </c>
      <c r="N37" s="84"/>
    </row>
    <row r="38" spans="1:15" ht="20.100000000000001" customHeight="1">
      <c r="A38" s="120">
        <v>0.64027777777777772</v>
      </c>
      <c r="B38" s="121">
        <v>605</v>
      </c>
      <c r="C38" s="122" t="s">
        <v>300</v>
      </c>
      <c r="D38" s="122" t="s">
        <v>301</v>
      </c>
      <c r="E38" s="122" t="s">
        <v>391</v>
      </c>
      <c r="F38" s="122" t="s">
        <v>29</v>
      </c>
      <c r="G38" s="122" t="s">
        <v>65</v>
      </c>
      <c r="H38" s="122" t="s">
        <v>15</v>
      </c>
      <c r="I38" s="123">
        <v>164.5</v>
      </c>
      <c r="J38" s="123">
        <v>54</v>
      </c>
      <c r="K38" s="124">
        <f t="shared" ref="K38:K48" si="2">I38/240</f>
        <v>0.68541666666666667</v>
      </c>
      <c r="L38" s="123">
        <v>3</v>
      </c>
      <c r="M38" s="53"/>
      <c r="N38" s="81"/>
    </row>
    <row r="39" spans="1:15" ht="20.100000000000001" customHeight="1">
      <c r="A39" s="125">
        <v>0.5131944444444444</v>
      </c>
      <c r="B39" s="18">
        <v>578</v>
      </c>
      <c r="C39" s="16" t="s">
        <v>148</v>
      </c>
      <c r="D39" s="16" t="s">
        <v>149</v>
      </c>
      <c r="E39" s="16" t="s">
        <v>348</v>
      </c>
      <c r="F39" s="16" t="s">
        <v>29</v>
      </c>
      <c r="G39" s="16" t="s">
        <v>65</v>
      </c>
      <c r="H39" s="16" t="s">
        <v>15</v>
      </c>
      <c r="I39" s="20">
        <v>161.5</v>
      </c>
      <c r="J39" s="20">
        <v>54</v>
      </c>
      <c r="K39" s="21">
        <f t="shared" si="2"/>
        <v>0.67291666666666672</v>
      </c>
      <c r="L39" s="20">
        <v>6</v>
      </c>
      <c r="M39" s="54"/>
      <c r="N39" s="82"/>
    </row>
    <row r="40" spans="1:15" ht="20.100000000000001" customHeight="1">
      <c r="A40" s="125">
        <v>0.64444444444444449</v>
      </c>
      <c r="B40" s="18">
        <v>542</v>
      </c>
      <c r="C40" s="16" t="s">
        <v>281</v>
      </c>
      <c r="D40" s="16" t="s">
        <v>282</v>
      </c>
      <c r="E40" s="16" t="s">
        <v>283</v>
      </c>
      <c r="F40" s="16" t="s">
        <v>29</v>
      </c>
      <c r="G40" s="16" t="s">
        <v>65</v>
      </c>
      <c r="H40" s="16" t="s">
        <v>15</v>
      </c>
      <c r="I40" s="20">
        <v>158.5</v>
      </c>
      <c r="J40" s="20">
        <v>53</v>
      </c>
      <c r="K40" s="21">
        <f t="shared" si="2"/>
        <v>0.66041666666666665</v>
      </c>
      <c r="L40" s="20">
        <v>9</v>
      </c>
      <c r="M40" s="54"/>
      <c r="N40" s="82"/>
    </row>
    <row r="41" spans="1:15" ht="20.100000000000001" customHeight="1">
      <c r="A41" s="126">
        <v>0.6069444444444444</v>
      </c>
      <c r="B41" s="127">
        <v>554</v>
      </c>
      <c r="C41" s="128" t="s">
        <v>48</v>
      </c>
      <c r="D41" s="128" t="s">
        <v>49</v>
      </c>
      <c r="E41" s="128" t="s">
        <v>312</v>
      </c>
      <c r="F41" s="128" t="s">
        <v>29</v>
      </c>
      <c r="G41" s="128" t="s">
        <v>65</v>
      </c>
      <c r="H41" s="128" t="s">
        <v>15</v>
      </c>
      <c r="I41" s="129">
        <v>154</v>
      </c>
      <c r="J41" s="129">
        <v>52</v>
      </c>
      <c r="K41" s="130">
        <f t="shared" si="2"/>
        <v>0.64166666666666672</v>
      </c>
      <c r="L41" s="129">
        <v>16</v>
      </c>
      <c r="M41" s="55">
        <f>SUM(L38:L40)</f>
        <v>18</v>
      </c>
      <c r="N41" s="137">
        <v>4</v>
      </c>
      <c r="O41" s="138">
        <v>5</v>
      </c>
    </row>
    <row r="42" spans="1:15" ht="20.100000000000001" customHeight="1">
      <c r="A42" s="120">
        <v>0.56527777777777777</v>
      </c>
      <c r="B42" s="121">
        <v>588</v>
      </c>
      <c r="C42" s="122" t="s">
        <v>357</v>
      </c>
      <c r="D42" s="122" t="s">
        <v>358</v>
      </c>
      <c r="E42" s="122" t="s">
        <v>359</v>
      </c>
      <c r="F42" s="122" t="s">
        <v>29</v>
      </c>
      <c r="G42" s="122" t="s">
        <v>203</v>
      </c>
      <c r="H42" s="122" t="s">
        <v>15</v>
      </c>
      <c r="I42" s="123">
        <v>170</v>
      </c>
      <c r="J42" s="123">
        <v>58</v>
      </c>
      <c r="K42" s="124">
        <f t="shared" si="2"/>
        <v>0.70833333333333337</v>
      </c>
      <c r="L42" s="123">
        <v>3</v>
      </c>
      <c r="M42" s="53"/>
      <c r="N42" s="81"/>
    </row>
    <row r="43" spans="1:15" ht="20.100000000000001" customHeight="1">
      <c r="A43" s="125">
        <v>0.67569444444444449</v>
      </c>
      <c r="B43" s="18">
        <v>549</v>
      </c>
      <c r="C43" s="16" t="s">
        <v>300</v>
      </c>
      <c r="D43" s="16" t="s">
        <v>301</v>
      </c>
      <c r="E43" s="16" t="s">
        <v>302</v>
      </c>
      <c r="F43" s="16" t="s">
        <v>29</v>
      </c>
      <c r="G43" s="16" t="s">
        <v>203</v>
      </c>
      <c r="H43" s="16" t="s">
        <v>15</v>
      </c>
      <c r="I43" s="20">
        <v>164.5</v>
      </c>
      <c r="J43" s="20">
        <v>55</v>
      </c>
      <c r="K43" s="21">
        <f t="shared" si="2"/>
        <v>0.68541666666666667</v>
      </c>
      <c r="L43" s="20">
        <v>5</v>
      </c>
      <c r="M43" s="54"/>
      <c r="N43" s="82"/>
    </row>
    <row r="44" spans="1:15" ht="20.100000000000001" customHeight="1">
      <c r="A44" s="125">
        <v>0.62083333333333335</v>
      </c>
      <c r="B44" s="18">
        <v>557</v>
      </c>
      <c r="C44" s="16" t="s">
        <v>318</v>
      </c>
      <c r="D44" s="16" t="s">
        <v>319</v>
      </c>
      <c r="E44" s="16" t="s">
        <v>320</v>
      </c>
      <c r="F44" s="16" t="s">
        <v>29</v>
      </c>
      <c r="G44" s="16" t="s">
        <v>203</v>
      </c>
      <c r="H44" s="16" t="s">
        <v>15</v>
      </c>
      <c r="I44" s="20">
        <v>160</v>
      </c>
      <c r="J44" s="20">
        <v>54</v>
      </c>
      <c r="K44" s="21">
        <f t="shared" si="2"/>
        <v>0.66666666666666663</v>
      </c>
      <c r="L44" s="20">
        <v>12</v>
      </c>
      <c r="M44" s="54"/>
      <c r="N44" s="82"/>
    </row>
    <row r="45" spans="1:15" ht="20.100000000000001" customHeight="1">
      <c r="A45" s="126">
        <v>0.62222222222222223</v>
      </c>
      <c r="B45" s="127">
        <v>601</v>
      </c>
      <c r="C45" s="128" t="s">
        <v>357</v>
      </c>
      <c r="D45" s="128" t="s">
        <v>382</v>
      </c>
      <c r="E45" s="70" t="s">
        <v>533</v>
      </c>
      <c r="F45" s="128" t="s">
        <v>29</v>
      </c>
      <c r="G45" s="128" t="s">
        <v>203</v>
      </c>
      <c r="H45" s="128" t="s">
        <v>15</v>
      </c>
      <c r="I45" s="129">
        <v>151</v>
      </c>
      <c r="J45" s="129">
        <v>50</v>
      </c>
      <c r="K45" s="130">
        <f t="shared" si="2"/>
        <v>0.62916666666666665</v>
      </c>
      <c r="L45" s="129">
        <v>12</v>
      </c>
      <c r="M45" s="55">
        <f>SUM(L42:L44)</f>
        <v>20</v>
      </c>
      <c r="N45" s="84"/>
    </row>
    <row r="46" spans="1:15" ht="20.100000000000001" customHeight="1">
      <c r="A46" s="120">
        <v>0.65486111111111112</v>
      </c>
      <c r="B46" s="121">
        <v>563</v>
      </c>
      <c r="C46" s="122" t="s">
        <v>48</v>
      </c>
      <c r="D46" s="122" t="s">
        <v>49</v>
      </c>
      <c r="E46" s="122" t="s">
        <v>328</v>
      </c>
      <c r="F46" s="122" t="s">
        <v>29</v>
      </c>
      <c r="G46" s="122" t="s">
        <v>297</v>
      </c>
      <c r="H46" s="122" t="s">
        <v>15</v>
      </c>
      <c r="I46" s="123">
        <v>164.5</v>
      </c>
      <c r="J46" s="123">
        <v>56</v>
      </c>
      <c r="K46" s="124">
        <f t="shared" si="2"/>
        <v>0.68541666666666667</v>
      </c>
      <c r="L46" s="123">
        <v>3</v>
      </c>
      <c r="M46" s="53"/>
      <c r="N46" s="81"/>
    </row>
    <row r="47" spans="1:15" ht="20.100000000000001" customHeight="1">
      <c r="A47" s="125">
        <v>0.66249999999999998</v>
      </c>
      <c r="B47" s="18">
        <v>546</v>
      </c>
      <c r="C47" s="16" t="s">
        <v>294</v>
      </c>
      <c r="D47" s="16" t="s">
        <v>295</v>
      </c>
      <c r="E47" s="16" t="s">
        <v>296</v>
      </c>
      <c r="F47" s="16" t="s">
        <v>29</v>
      </c>
      <c r="G47" s="16" t="s">
        <v>297</v>
      </c>
      <c r="H47" s="16" t="s">
        <v>15</v>
      </c>
      <c r="I47" s="20">
        <v>155.5</v>
      </c>
      <c r="J47" s="20">
        <v>52</v>
      </c>
      <c r="K47" s="21">
        <f t="shared" si="2"/>
        <v>0.6479166666666667</v>
      </c>
      <c r="L47" s="20">
        <v>12</v>
      </c>
      <c r="M47" s="54"/>
      <c r="N47" s="82"/>
    </row>
    <row r="48" spans="1:15" ht="20.100000000000001" customHeight="1">
      <c r="A48" s="125">
        <v>0.65833333333333333</v>
      </c>
      <c r="B48" s="18">
        <v>609</v>
      </c>
      <c r="C48" s="16" t="s">
        <v>163</v>
      </c>
      <c r="D48" s="16" t="s">
        <v>399</v>
      </c>
      <c r="E48" s="16" t="s">
        <v>400</v>
      </c>
      <c r="F48" s="16" t="s">
        <v>29</v>
      </c>
      <c r="G48" s="16" t="s">
        <v>297</v>
      </c>
      <c r="H48" s="16" t="s">
        <v>15</v>
      </c>
      <c r="I48" s="20">
        <v>149</v>
      </c>
      <c r="J48" s="20">
        <v>51</v>
      </c>
      <c r="K48" s="21">
        <f t="shared" si="2"/>
        <v>0.62083333333333335</v>
      </c>
      <c r="L48" s="20">
        <v>14</v>
      </c>
      <c r="M48" s="54"/>
      <c r="N48" s="82"/>
    </row>
    <row r="49" spans="1:15" ht="20.100000000000001" customHeight="1">
      <c r="A49" s="126">
        <v>0.58819444444444446</v>
      </c>
      <c r="B49" s="127">
        <v>593</v>
      </c>
      <c r="C49" s="128" t="s">
        <v>368</v>
      </c>
      <c r="D49" s="128" t="s">
        <v>369</v>
      </c>
      <c r="E49" s="128" t="s">
        <v>370</v>
      </c>
      <c r="F49" s="128" t="s">
        <v>29</v>
      </c>
      <c r="G49" s="128" t="s">
        <v>297</v>
      </c>
      <c r="H49" s="128" t="s">
        <v>15</v>
      </c>
      <c r="I49" s="50" t="s">
        <v>536</v>
      </c>
      <c r="J49" s="129"/>
      <c r="K49" s="131" t="s">
        <v>536</v>
      </c>
      <c r="L49" s="129"/>
      <c r="M49" s="55">
        <f>SUM(L46:L48)</f>
        <v>29</v>
      </c>
      <c r="N49" s="84"/>
    </row>
    <row r="50" spans="1:15" ht="20.100000000000001" customHeight="1">
      <c r="A50" s="120">
        <v>0.65</v>
      </c>
      <c r="B50" s="121">
        <v>562</v>
      </c>
      <c r="C50" s="122" t="s">
        <v>31</v>
      </c>
      <c r="D50" s="122" t="s">
        <v>326</v>
      </c>
      <c r="E50" s="122" t="s">
        <v>327</v>
      </c>
      <c r="F50" s="122" t="s">
        <v>29</v>
      </c>
      <c r="G50" s="122" t="s">
        <v>275</v>
      </c>
      <c r="H50" s="122" t="s">
        <v>15</v>
      </c>
      <c r="I50" s="123">
        <v>169.5</v>
      </c>
      <c r="J50" s="123">
        <v>56</v>
      </c>
      <c r="K50" s="124">
        <f t="shared" ref="K50:K81" si="3">I50/240</f>
        <v>0.70625000000000004</v>
      </c>
      <c r="L50" s="123">
        <v>2</v>
      </c>
      <c r="M50" s="53"/>
      <c r="N50" s="81"/>
    </row>
    <row r="51" spans="1:15" ht="20.100000000000001" customHeight="1">
      <c r="A51" s="125">
        <v>0.50416666666666665</v>
      </c>
      <c r="B51" s="18">
        <v>576</v>
      </c>
      <c r="C51" s="16" t="s">
        <v>201</v>
      </c>
      <c r="D51" s="16" t="s">
        <v>202</v>
      </c>
      <c r="E51" s="9" t="s">
        <v>253</v>
      </c>
      <c r="F51" s="16" t="s">
        <v>29</v>
      </c>
      <c r="G51" s="16" t="s">
        <v>275</v>
      </c>
      <c r="H51" s="16" t="s">
        <v>15</v>
      </c>
      <c r="I51" s="20">
        <v>160.5</v>
      </c>
      <c r="J51" s="20">
        <v>53</v>
      </c>
      <c r="K51" s="21">
        <f t="shared" si="3"/>
        <v>0.66874999999999996</v>
      </c>
      <c r="L51" s="20">
        <v>9</v>
      </c>
      <c r="M51" s="54"/>
      <c r="N51" s="82"/>
    </row>
    <row r="52" spans="1:15" ht="20.100000000000001" customHeight="1">
      <c r="A52" s="125">
        <v>0.61944444444444446</v>
      </c>
      <c r="B52" s="18">
        <v>538</v>
      </c>
      <c r="C52" s="16" t="s">
        <v>266</v>
      </c>
      <c r="D52" s="16" t="s">
        <v>273</v>
      </c>
      <c r="E52" s="16" t="s">
        <v>274</v>
      </c>
      <c r="F52" s="16" t="s">
        <v>29</v>
      </c>
      <c r="G52" s="16" t="s">
        <v>275</v>
      </c>
      <c r="H52" s="16" t="s">
        <v>15</v>
      </c>
      <c r="I52" s="20">
        <v>157.5</v>
      </c>
      <c r="J52" s="20">
        <v>52</v>
      </c>
      <c r="K52" s="21">
        <f t="shared" si="3"/>
        <v>0.65625</v>
      </c>
      <c r="L52" s="20">
        <v>10</v>
      </c>
      <c r="M52" s="54"/>
      <c r="N52" s="82"/>
    </row>
    <row r="53" spans="1:15" ht="20.100000000000001" customHeight="1">
      <c r="A53" s="126">
        <v>0.66319444444444442</v>
      </c>
      <c r="B53" s="127">
        <v>610</v>
      </c>
      <c r="C53" s="128" t="s">
        <v>401</v>
      </c>
      <c r="D53" s="128" t="s">
        <v>402</v>
      </c>
      <c r="E53" s="128" t="s">
        <v>403</v>
      </c>
      <c r="F53" s="128" t="s">
        <v>29</v>
      </c>
      <c r="G53" s="128" t="s">
        <v>275</v>
      </c>
      <c r="H53" s="128" t="s">
        <v>15</v>
      </c>
      <c r="I53" s="129">
        <v>144.5</v>
      </c>
      <c r="J53" s="129">
        <v>487</v>
      </c>
      <c r="K53" s="130">
        <f t="shared" si="3"/>
        <v>0.6020833333333333</v>
      </c>
      <c r="L53" s="129">
        <v>19</v>
      </c>
      <c r="M53" s="55">
        <f>SUM(L50:L52)</f>
        <v>21</v>
      </c>
      <c r="N53" s="137">
        <v>6</v>
      </c>
      <c r="O53" s="138">
        <v>7</v>
      </c>
    </row>
    <row r="54" spans="1:15" ht="20.100000000000001" customHeight="1">
      <c r="A54" s="120">
        <v>0.61805555555555558</v>
      </c>
      <c r="B54" s="121">
        <v>600</v>
      </c>
      <c r="C54" s="122" t="s">
        <v>381</v>
      </c>
      <c r="D54" s="122" t="s">
        <v>106</v>
      </c>
      <c r="E54" s="122" t="s">
        <v>184</v>
      </c>
      <c r="F54" s="122" t="s">
        <v>13</v>
      </c>
      <c r="G54" s="122" t="s">
        <v>15</v>
      </c>
      <c r="H54" s="122" t="s">
        <v>15</v>
      </c>
      <c r="I54" s="123">
        <v>160.5</v>
      </c>
      <c r="J54" s="123">
        <v>53</v>
      </c>
      <c r="K54" s="124">
        <f t="shared" si="3"/>
        <v>0.66874999999999996</v>
      </c>
      <c r="L54" s="123">
        <v>7</v>
      </c>
      <c r="M54" s="53"/>
      <c r="N54" s="81"/>
    </row>
    <row r="55" spans="1:15" ht="20.100000000000001" customHeight="1">
      <c r="A55" s="125">
        <v>0.60555555555555551</v>
      </c>
      <c r="B55" s="18">
        <v>535</v>
      </c>
      <c r="C55" s="16" t="s">
        <v>263</v>
      </c>
      <c r="D55" s="16" t="s">
        <v>264</v>
      </c>
      <c r="E55" s="16" t="s">
        <v>265</v>
      </c>
      <c r="F55" s="16" t="s">
        <v>13</v>
      </c>
      <c r="G55" s="16" t="s">
        <v>15</v>
      </c>
      <c r="H55" s="16" t="s">
        <v>15</v>
      </c>
      <c r="I55" s="20">
        <v>153</v>
      </c>
      <c r="J55" s="20">
        <v>51</v>
      </c>
      <c r="K55" s="21">
        <f t="shared" si="3"/>
        <v>0.63749999999999996</v>
      </c>
      <c r="L55" s="20">
        <v>13</v>
      </c>
      <c r="M55" s="54"/>
      <c r="N55" s="82"/>
    </row>
    <row r="56" spans="1:15" ht="20.100000000000001" customHeight="1">
      <c r="A56" s="125">
        <v>0.59791666666666665</v>
      </c>
      <c r="B56" s="18">
        <v>552</v>
      </c>
      <c r="C56" s="16" t="s">
        <v>309</v>
      </c>
      <c r="D56" s="16" t="s">
        <v>310</v>
      </c>
      <c r="E56" s="16" t="s">
        <v>311</v>
      </c>
      <c r="F56" s="16" t="s">
        <v>13</v>
      </c>
      <c r="G56" s="16" t="s">
        <v>15</v>
      </c>
      <c r="H56" s="16" t="s">
        <v>15</v>
      </c>
      <c r="I56" s="20">
        <v>154</v>
      </c>
      <c r="J56" s="20">
        <v>52</v>
      </c>
      <c r="K56" s="21">
        <f t="shared" si="3"/>
        <v>0.64166666666666672</v>
      </c>
      <c r="L56" s="20">
        <v>16</v>
      </c>
      <c r="M56" s="54"/>
      <c r="N56" s="82"/>
    </row>
    <row r="57" spans="1:15" ht="20.100000000000001" customHeight="1">
      <c r="A57" s="126">
        <v>0.54513888888888884</v>
      </c>
      <c r="B57" s="127">
        <v>585</v>
      </c>
      <c r="C57" s="128" t="s">
        <v>105</v>
      </c>
      <c r="D57" s="128" t="s">
        <v>106</v>
      </c>
      <c r="E57" s="128" t="s">
        <v>351</v>
      </c>
      <c r="F57" s="128" t="s">
        <v>13</v>
      </c>
      <c r="G57" s="128" t="s">
        <v>15</v>
      </c>
      <c r="H57" s="128" t="s">
        <v>15</v>
      </c>
      <c r="I57" s="129">
        <v>154</v>
      </c>
      <c r="J57" s="129">
        <v>52</v>
      </c>
      <c r="K57" s="130">
        <f t="shared" si="3"/>
        <v>0.64166666666666672</v>
      </c>
      <c r="L57" s="129">
        <v>16</v>
      </c>
      <c r="M57" s="55">
        <f>SUM(L54:L56)</f>
        <v>36</v>
      </c>
      <c r="N57" s="84"/>
    </row>
    <row r="58" spans="1:15" ht="20.100000000000001" customHeight="1">
      <c r="A58" s="120">
        <v>0.58333333333333337</v>
      </c>
      <c r="B58" s="121">
        <v>530</v>
      </c>
      <c r="C58" s="122" t="s">
        <v>96</v>
      </c>
      <c r="D58" s="122" t="s">
        <v>97</v>
      </c>
      <c r="E58" s="122" t="s">
        <v>256</v>
      </c>
      <c r="F58" s="122" t="s">
        <v>99</v>
      </c>
      <c r="G58" s="122" t="s">
        <v>15</v>
      </c>
      <c r="H58" s="122" t="s">
        <v>15</v>
      </c>
      <c r="I58" s="123">
        <v>169.5</v>
      </c>
      <c r="J58" s="123">
        <v>57</v>
      </c>
      <c r="K58" s="124">
        <f t="shared" si="3"/>
        <v>0.70625000000000004</v>
      </c>
      <c r="L58" s="123">
        <v>2</v>
      </c>
      <c r="M58" s="53"/>
      <c r="N58" s="81"/>
    </row>
    <row r="59" spans="1:15" ht="20.100000000000001" customHeight="1">
      <c r="A59" s="125">
        <v>0.64930555555555558</v>
      </c>
      <c r="B59" s="18">
        <v>607</v>
      </c>
      <c r="C59" s="16" t="s">
        <v>120</v>
      </c>
      <c r="D59" s="16" t="s">
        <v>395</v>
      </c>
      <c r="E59" s="16" t="s">
        <v>396</v>
      </c>
      <c r="F59" s="16" t="s">
        <v>99</v>
      </c>
      <c r="G59" s="16" t="s">
        <v>15</v>
      </c>
      <c r="H59" s="16" t="s">
        <v>15</v>
      </c>
      <c r="I59" s="20">
        <v>159</v>
      </c>
      <c r="J59" s="20">
        <v>54</v>
      </c>
      <c r="K59" s="21">
        <f t="shared" si="3"/>
        <v>0.66249999999999998</v>
      </c>
      <c r="L59" s="20">
        <v>8</v>
      </c>
      <c r="M59" s="54"/>
      <c r="N59" s="82"/>
    </row>
    <row r="60" spans="1:15" ht="20.100000000000001" customHeight="1">
      <c r="A60" s="125">
        <v>0.68194444444444446</v>
      </c>
      <c r="B60" s="18">
        <v>569</v>
      </c>
      <c r="C60" s="16" t="s">
        <v>120</v>
      </c>
      <c r="D60" s="16" t="s">
        <v>90</v>
      </c>
      <c r="E60" s="16" t="s">
        <v>340</v>
      </c>
      <c r="F60" s="16" t="s">
        <v>99</v>
      </c>
      <c r="G60" s="16" t="s">
        <v>15</v>
      </c>
      <c r="H60" s="16" t="s">
        <v>15</v>
      </c>
      <c r="I60" s="20">
        <v>162</v>
      </c>
      <c r="J60" s="20">
        <v>55</v>
      </c>
      <c r="K60" s="21">
        <f t="shared" si="3"/>
        <v>0.67500000000000004</v>
      </c>
      <c r="L60" s="20">
        <v>9</v>
      </c>
      <c r="M60" s="54"/>
      <c r="N60" s="82"/>
    </row>
    <row r="61" spans="1:15" ht="20.100000000000001" customHeight="1">
      <c r="A61" s="126">
        <v>0.56111111111111112</v>
      </c>
      <c r="B61" s="127">
        <v>587</v>
      </c>
      <c r="C61" s="128" t="s">
        <v>354</v>
      </c>
      <c r="D61" s="128" t="s">
        <v>355</v>
      </c>
      <c r="E61" s="128" t="s">
        <v>356</v>
      </c>
      <c r="F61" s="128" t="s">
        <v>99</v>
      </c>
      <c r="G61" s="128" t="s">
        <v>15</v>
      </c>
      <c r="H61" s="128" t="s">
        <v>15</v>
      </c>
      <c r="I61" s="129">
        <v>155</v>
      </c>
      <c r="J61" s="129">
        <v>52</v>
      </c>
      <c r="K61" s="130">
        <f t="shared" si="3"/>
        <v>0.64583333333333337</v>
      </c>
      <c r="L61" s="129">
        <v>14</v>
      </c>
      <c r="M61" s="55">
        <f>SUM(L58:L60)</f>
        <v>19</v>
      </c>
      <c r="N61" s="137">
        <v>5</v>
      </c>
      <c r="O61" s="138">
        <v>6</v>
      </c>
    </row>
    <row r="62" spans="1:15" ht="20.100000000000001" customHeight="1">
      <c r="A62" s="120">
        <v>0.66805555555555551</v>
      </c>
      <c r="B62" s="121">
        <v>566</v>
      </c>
      <c r="C62" s="122" t="s">
        <v>333</v>
      </c>
      <c r="D62" s="122" t="s">
        <v>88</v>
      </c>
      <c r="E62" s="122" t="s">
        <v>334</v>
      </c>
      <c r="F62" s="122" t="s">
        <v>290</v>
      </c>
      <c r="G62" s="122" t="s">
        <v>30</v>
      </c>
      <c r="H62" s="122" t="s">
        <v>15</v>
      </c>
      <c r="I62" s="123">
        <v>163.5</v>
      </c>
      <c r="J62" s="123">
        <v>54</v>
      </c>
      <c r="K62" s="124">
        <f t="shared" si="3"/>
        <v>0.68125000000000002</v>
      </c>
      <c r="L62" s="123">
        <v>5</v>
      </c>
      <c r="M62" s="53"/>
      <c r="N62" s="81"/>
    </row>
    <row r="63" spans="1:15" ht="20.100000000000001" customHeight="1">
      <c r="A63" s="125">
        <v>0.65347222222222223</v>
      </c>
      <c r="B63" s="18">
        <v>544</v>
      </c>
      <c r="C63" s="16" t="s">
        <v>287</v>
      </c>
      <c r="D63" s="16" t="s">
        <v>288</v>
      </c>
      <c r="E63" s="16" t="s">
        <v>289</v>
      </c>
      <c r="F63" s="16" t="s">
        <v>290</v>
      </c>
      <c r="G63" s="16" t="s">
        <v>30</v>
      </c>
      <c r="H63" s="16" t="s">
        <v>15</v>
      </c>
      <c r="I63" s="20">
        <v>160</v>
      </c>
      <c r="J63" s="20">
        <v>53</v>
      </c>
      <c r="K63" s="21">
        <f t="shared" si="3"/>
        <v>0.66666666666666663</v>
      </c>
      <c r="L63" s="20">
        <v>8</v>
      </c>
      <c r="M63" s="54"/>
      <c r="N63" s="82"/>
    </row>
    <row r="64" spans="1:15" ht="20.100000000000001" customHeight="1">
      <c r="A64" s="125">
        <v>0.60138888888888886</v>
      </c>
      <c r="B64" s="18">
        <v>596</v>
      </c>
      <c r="C64" s="16" t="s">
        <v>377</v>
      </c>
      <c r="D64" s="16" t="s">
        <v>378</v>
      </c>
      <c r="E64" s="16" t="s">
        <v>379</v>
      </c>
      <c r="F64" s="16" t="s">
        <v>290</v>
      </c>
      <c r="G64" s="16" t="s">
        <v>30</v>
      </c>
      <c r="H64" s="16" t="s">
        <v>15</v>
      </c>
      <c r="I64" s="20">
        <v>157</v>
      </c>
      <c r="J64" s="20">
        <v>52</v>
      </c>
      <c r="K64" s="21">
        <f t="shared" si="3"/>
        <v>0.65416666666666667</v>
      </c>
      <c r="L64" s="20">
        <v>11</v>
      </c>
      <c r="M64" s="54"/>
      <c r="N64" s="82"/>
    </row>
    <row r="65" spans="1:15" ht="20.100000000000001" customHeight="1">
      <c r="A65" s="126">
        <v>0.71527777777777779</v>
      </c>
      <c r="B65" s="127">
        <v>620</v>
      </c>
      <c r="C65" s="128" t="s">
        <v>419</v>
      </c>
      <c r="D65" s="128" t="s">
        <v>420</v>
      </c>
      <c r="E65" s="128" t="s">
        <v>421</v>
      </c>
      <c r="F65" s="128" t="s">
        <v>290</v>
      </c>
      <c r="G65" s="128" t="s">
        <v>30</v>
      </c>
      <c r="H65" s="128" t="s">
        <v>15</v>
      </c>
      <c r="I65" s="129">
        <v>151.5</v>
      </c>
      <c r="J65" s="129">
        <v>49</v>
      </c>
      <c r="K65" s="130">
        <f t="shared" si="3"/>
        <v>0.63124999999999998</v>
      </c>
      <c r="L65" s="129">
        <v>11</v>
      </c>
      <c r="M65" s="55">
        <f>SUM(L62:L64)</f>
        <v>24</v>
      </c>
      <c r="N65" s="84"/>
    </row>
    <row r="66" spans="1:15" ht="20.100000000000001" customHeight="1">
      <c r="A66" s="120">
        <v>0.69097222222222221</v>
      </c>
      <c r="B66" s="121">
        <v>571</v>
      </c>
      <c r="C66" s="122" t="s">
        <v>284</v>
      </c>
      <c r="D66" s="122" t="s">
        <v>41</v>
      </c>
      <c r="E66" s="122" t="s">
        <v>344</v>
      </c>
      <c r="F66" s="122" t="s">
        <v>290</v>
      </c>
      <c r="G66" s="122" t="s">
        <v>306</v>
      </c>
      <c r="H66" s="122" t="s">
        <v>15</v>
      </c>
      <c r="I66" s="123">
        <v>163</v>
      </c>
      <c r="J66" s="123">
        <v>54</v>
      </c>
      <c r="K66" s="124">
        <f t="shared" si="3"/>
        <v>0.6791666666666667</v>
      </c>
      <c r="L66" s="123">
        <v>6</v>
      </c>
      <c r="M66" s="53"/>
      <c r="N66" s="81"/>
    </row>
    <row r="67" spans="1:15" ht="20.100000000000001" customHeight="1">
      <c r="A67" s="125">
        <v>0.67986111111111114</v>
      </c>
      <c r="B67" s="18">
        <v>550</v>
      </c>
      <c r="C67" s="16" t="s">
        <v>303</v>
      </c>
      <c r="D67" s="16" t="s">
        <v>304</v>
      </c>
      <c r="E67" s="16" t="s">
        <v>305</v>
      </c>
      <c r="F67" s="16" t="s">
        <v>290</v>
      </c>
      <c r="G67" s="16" t="s">
        <v>306</v>
      </c>
      <c r="H67" s="16" t="s">
        <v>15</v>
      </c>
      <c r="I67" s="20">
        <v>147.5</v>
      </c>
      <c r="J67" s="20">
        <v>50</v>
      </c>
      <c r="K67" s="21">
        <f t="shared" si="3"/>
        <v>0.61458333333333337</v>
      </c>
      <c r="L67" s="20">
        <v>18</v>
      </c>
      <c r="M67" s="54"/>
      <c r="N67" s="82"/>
    </row>
    <row r="68" spans="1:15" ht="20.100000000000001" customHeight="1">
      <c r="A68" s="125">
        <v>0.63611111111111107</v>
      </c>
      <c r="B68" s="18">
        <v>604</v>
      </c>
      <c r="C68" s="16" t="s">
        <v>388</v>
      </c>
      <c r="D68" s="16" t="s">
        <v>389</v>
      </c>
      <c r="E68" s="16" t="s">
        <v>390</v>
      </c>
      <c r="F68" s="16" t="s">
        <v>290</v>
      </c>
      <c r="G68" s="16" t="s">
        <v>306</v>
      </c>
      <c r="H68" s="16" t="s">
        <v>15</v>
      </c>
      <c r="I68" s="20">
        <v>146.5</v>
      </c>
      <c r="J68" s="20">
        <v>48</v>
      </c>
      <c r="K68" s="21">
        <f t="shared" si="3"/>
        <v>0.61041666666666672</v>
      </c>
      <c r="L68" s="20">
        <v>18</v>
      </c>
      <c r="M68" s="54"/>
      <c r="N68" s="82"/>
    </row>
    <row r="69" spans="1:15" ht="20.100000000000001" customHeight="1">
      <c r="A69" s="126">
        <v>0.55625000000000002</v>
      </c>
      <c r="B69" s="127">
        <v>586</v>
      </c>
      <c r="C69" s="128" t="s">
        <v>352</v>
      </c>
      <c r="D69" s="128" t="s">
        <v>353</v>
      </c>
      <c r="E69" s="70" t="s">
        <v>535</v>
      </c>
      <c r="F69" s="128" t="s">
        <v>290</v>
      </c>
      <c r="G69" s="128" t="s">
        <v>306</v>
      </c>
      <c r="H69" s="128" t="s">
        <v>15</v>
      </c>
      <c r="I69" s="129">
        <v>149.5</v>
      </c>
      <c r="J69" s="129">
        <v>49</v>
      </c>
      <c r="K69" s="130">
        <f t="shared" si="3"/>
        <v>0.62291666666666667</v>
      </c>
      <c r="L69" s="129">
        <v>20</v>
      </c>
      <c r="M69" s="55">
        <f>SUM(L66:L68)</f>
        <v>42</v>
      </c>
      <c r="N69" s="84"/>
    </row>
    <row r="70" spans="1:15" ht="20.100000000000001" customHeight="1">
      <c r="A70" s="120">
        <v>0.59722222222222221</v>
      </c>
      <c r="B70" s="121">
        <v>595</v>
      </c>
      <c r="C70" s="122" t="s">
        <v>374</v>
      </c>
      <c r="D70" s="122" t="s">
        <v>375</v>
      </c>
      <c r="E70" s="122" t="s">
        <v>376</v>
      </c>
      <c r="F70" s="122" t="s">
        <v>55</v>
      </c>
      <c r="G70" s="122" t="s">
        <v>56</v>
      </c>
      <c r="H70" s="122" t="s">
        <v>15</v>
      </c>
      <c r="I70" s="123">
        <v>150</v>
      </c>
      <c r="J70" s="123">
        <v>50</v>
      </c>
      <c r="K70" s="124">
        <f t="shared" si="3"/>
        <v>0.625</v>
      </c>
      <c r="L70" s="123">
        <v>19</v>
      </c>
      <c r="M70" s="53"/>
      <c r="N70" s="81"/>
    </row>
    <row r="71" spans="1:15" ht="20.100000000000001" customHeight="1">
      <c r="A71" s="125">
        <v>0.58750000000000002</v>
      </c>
      <c r="B71" s="18">
        <v>531</v>
      </c>
      <c r="C71" s="16" t="s">
        <v>257</v>
      </c>
      <c r="D71" s="16" t="s">
        <v>258</v>
      </c>
      <c r="E71" s="16" t="s">
        <v>259</v>
      </c>
      <c r="F71" s="16" t="s">
        <v>55</v>
      </c>
      <c r="G71" s="16" t="s">
        <v>153</v>
      </c>
      <c r="H71" s="16" t="s">
        <v>15</v>
      </c>
      <c r="I71" s="20">
        <v>152.5</v>
      </c>
      <c r="J71" s="20">
        <v>51</v>
      </c>
      <c r="K71" s="21">
        <f t="shared" si="3"/>
        <v>0.63541666666666663</v>
      </c>
      <c r="L71" s="20">
        <v>14</v>
      </c>
      <c r="M71" s="54"/>
      <c r="N71" s="82"/>
    </row>
    <row r="72" spans="1:15" ht="20.100000000000001" customHeight="1">
      <c r="A72" s="125">
        <v>0.59375</v>
      </c>
      <c r="B72" s="18">
        <v>551</v>
      </c>
      <c r="C72" s="16" t="s">
        <v>163</v>
      </c>
      <c r="D72" s="16" t="s">
        <v>164</v>
      </c>
      <c r="E72" s="16" t="s">
        <v>308</v>
      </c>
      <c r="F72" s="16" t="s">
        <v>55</v>
      </c>
      <c r="G72" s="16" t="s">
        <v>153</v>
      </c>
      <c r="H72" s="16" t="s">
        <v>15</v>
      </c>
      <c r="I72" s="20">
        <v>153</v>
      </c>
      <c r="J72" s="20">
        <v>52</v>
      </c>
      <c r="K72" s="21">
        <f t="shared" si="3"/>
        <v>0.63749999999999996</v>
      </c>
      <c r="L72" s="20">
        <v>20</v>
      </c>
      <c r="M72" s="54"/>
      <c r="N72" s="82"/>
    </row>
    <row r="73" spans="1:15" ht="20.100000000000001" customHeight="1">
      <c r="A73" s="126">
        <v>0.70625000000000004</v>
      </c>
      <c r="B73" s="127">
        <v>618</v>
      </c>
      <c r="C73" s="128" t="s">
        <v>415</v>
      </c>
      <c r="D73" s="128" t="s">
        <v>416</v>
      </c>
      <c r="E73" s="128" t="s">
        <v>417</v>
      </c>
      <c r="F73" s="128" t="s">
        <v>55</v>
      </c>
      <c r="G73" s="128" t="s">
        <v>153</v>
      </c>
      <c r="H73" s="128" t="s">
        <v>15</v>
      </c>
      <c r="I73" s="129">
        <v>143.5</v>
      </c>
      <c r="J73" s="129">
        <v>49</v>
      </c>
      <c r="K73" s="130">
        <f t="shared" si="3"/>
        <v>0.59791666666666665</v>
      </c>
      <c r="L73" s="129">
        <v>20</v>
      </c>
      <c r="M73" s="55">
        <f>SUM(L70:L72)</f>
        <v>53</v>
      </c>
      <c r="N73" s="84"/>
    </row>
    <row r="74" spans="1:15" ht="20.100000000000001" customHeight="1">
      <c r="A74" s="120">
        <v>0.66666666666666663</v>
      </c>
      <c r="B74" s="121">
        <v>547</v>
      </c>
      <c r="C74" s="122" t="s">
        <v>92</v>
      </c>
      <c r="D74" s="122" t="s">
        <v>298</v>
      </c>
      <c r="E74" s="122" t="s">
        <v>299</v>
      </c>
      <c r="F74" s="122" t="s">
        <v>95</v>
      </c>
      <c r="G74" s="122" t="s">
        <v>15</v>
      </c>
      <c r="H74" s="122" t="s">
        <v>15</v>
      </c>
      <c r="I74" s="123">
        <v>165</v>
      </c>
      <c r="J74" s="123">
        <v>55</v>
      </c>
      <c r="K74" s="124">
        <f t="shared" si="3"/>
        <v>0.6875</v>
      </c>
      <c r="L74" s="123">
        <v>4</v>
      </c>
      <c r="M74" s="53"/>
      <c r="N74" s="81"/>
    </row>
    <row r="75" spans="1:15" ht="20.100000000000001" customHeight="1">
      <c r="A75" s="125">
        <v>0.68611111111111112</v>
      </c>
      <c r="B75" s="18">
        <v>570</v>
      </c>
      <c r="C75" s="16" t="s">
        <v>341</v>
      </c>
      <c r="D75" s="16" t="s">
        <v>342</v>
      </c>
      <c r="E75" s="16" t="s">
        <v>343</v>
      </c>
      <c r="F75" s="16" t="s">
        <v>95</v>
      </c>
      <c r="G75" s="16" t="s">
        <v>15</v>
      </c>
      <c r="H75" s="16" t="s">
        <v>15</v>
      </c>
      <c r="I75" s="20">
        <v>164</v>
      </c>
      <c r="J75" s="20">
        <v>54</v>
      </c>
      <c r="K75" s="21">
        <f t="shared" si="3"/>
        <v>0.68333333333333335</v>
      </c>
      <c r="L75" s="20">
        <v>4</v>
      </c>
      <c r="M75" s="54"/>
      <c r="N75" s="82"/>
    </row>
    <row r="76" spans="1:15" ht="20.100000000000001" customHeight="1">
      <c r="A76" s="125">
        <v>0.50902777777777775</v>
      </c>
      <c r="B76" s="18">
        <v>577</v>
      </c>
      <c r="C76" s="16" t="s">
        <v>92</v>
      </c>
      <c r="D76" s="16" t="s">
        <v>93</v>
      </c>
      <c r="E76" s="16" t="s">
        <v>94</v>
      </c>
      <c r="F76" s="16" t="s">
        <v>95</v>
      </c>
      <c r="G76" s="16" t="s">
        <v>15</v>
      </c>
      <c r="H76" s="16" t="s">
        <v>15</v>
      </c>
      <c r="I76" s="20">
        <v>162.5</v>
      </c>
      <c r="J76" s="20">
        <v>54</v>
      </c>
      <c r="K76" s="21">
        <f t="shared" si="3"/>
        <v>0.67708333333333337</v>
      </c>
      <c r="L76" s="20">
        <v>5</v>
      </c>
      <c r="M76" s="54"/>
      <c r="N76" s="82"/>
    </row>
    <row r="77" spans="1:15" ht="20.100000000000001" customHeight="1">
      <c r="A77" s="126">
        <v>0.70138888888888884</v>
      </c>
      <c r="B77" s="127">
        <v>617</v>
      </c>
      <c r="C77" s="128" t="s">
        <v>337</v>
      </c>
      <c r="D77" s="128" t="s">
        <v>413</v>
      </c>
      <c r="E77" s="128" t="s">
        <v>414</v>
      </c>
      <c r="F77" s="128" t="s">
        <v>95</v>
      </c>
      <c r="G77" s="128" t="s">
        <v>15</v>
      </c>
      <c r="H77" s="128" t="s">
        <v>15</v>
      </c>
      <c r="I77" s="129">
        <v>148</v>
      </c>
      <c r="J77" s="129">
        <v>50</v>
      </c>
      <c r="K77" s="130">
        <f t="shared" si="3"/>
        <v>0.6166666666666667</v>
      </c>
      <c r="L77" s="129">
        <v>15</v>
      </c>
      <c r="M77" s="55">
        <f>SUM(L74:L76)</f>
        <v>13</v>
      </c>
      <c r="N77" s="137">
        <v>3</v>
      </c>
      <c r="O77" s="138">
        <v>4</v>
      </c>
    </row>
    <row r="78" spans="1:15" ht="20.100000000000001" customHeight="1">
      <c r="A78" s="120">
        <v>0.67291666666666672</v>
      </c>
      <c r="B78" s="121">
        <v>567</v>
      </c>
      <c r="C78" s="122" t="s">
        <v>335</v>
      </c>
      <c r="D78" s="122" t="s">
        <v>336</v>
      </c>
      <c r="E78" s="65" t="s">
        <v>551</v>
      </c>
      <c r="F78" s="122" t="s">
        <v>34</v>
      </c>
      <c r="G78" s="122" t="s">
        <v>60</v>
      </c>
      <c r="H78" s="122" t="s">
        <v>15</v>
      </c>
      <c r="I78" s="123">
        <v>163</v>
      </c>
      <c r="J78" s="123">
        <v>54</v>
      </c>
      <c r="K78" s="124">
        <f t="shared" si="3"/>
        <v>0.6791666666666667</v>
      </c>
      <c r="L78" s="123">
        <v>6</v>
      </c>
      <c r="M78" s="53"/>
      <c r="N78" s="81"/>
    </row>
    <row r="79" spans="1:15" ht="20.100000000000001" customHeight="1">
      <c r="A79" s="125">
        <v>0.53611111111111109</v>
      </c>
      <c r="B79" s="18">
        <v>583</v>
      </c>
      <c r="C79" s="16" t="s">
        <v>300</v>
      </c>
      <c r="D79" s="16" t="s">
        <v>349</v>
      </c>
      <c r="E79" s="16" t="s">
        <v>350</v>
      </c>
      <c r="F79" s="16" t="s">
        <v>34</v>
      </c>
      <c r="G79" s="16" t="s">
        <v>60</v>
      </c>
      <c r="H79" s="16" t="s">
        <v>15</v>
      </c>
      <c r="I79" s="20">
        <v>157.5</v>
      </c>
      <c r="J79" s="20">
        <v>52</v>
      </c>
      <c r="K79" s="21">
        <f t="shared" si="3"/>
        <v>0.65625</v>
      </c>
      <c r="L79" s="20">
        <v>10</v>
      </c>
      <c r="M79" s="54"/>
      <c r="N79" s="82"/>
    </row>
    <row r="80" spans="1:15" ht="20.100000000000001" customHeight="1">
      <c r="A80" s="125">
        <v>0.62708333333333333</v>
      </c>
      <c r="B80" s="18">
        <v>602</v>
      </c>
      <c r="C80" s="16" t="s">
        <v>383</v>
      </c>
      <c r="D80" s="16" t="s">
        <v>384</v>
      </c>
      <c r="E80" s="16" t="s">
        <v>385</v>
      </c>
      <c r="F80" s="16" t="s">
        <v>34</v>
      </c>
      <c r="G80" s="16" t="s">
        <v>60</v>
      </c>
      <c r="H80" s="16" t="s">
        <v>15</v>
      </c>
      <c r="I80" s="20">
        <v>151</v>
      </c>
      <c r="J80" s="20">
        <v>50</v>
      </c>
      <c r="K80" s="21">
        <f t="shared" si="3"/>
        <v>0.62916666666666665</v>
      </c>
      <c r="L80" s="20">
        <v>12</v>
      </c>
      <c r="M80" s="54"/>
      <c r="N80" s="82"/>
    </row>
    <row r="81" spans="1:14" ht="20.100000000000001" customHeight="1">
      <c r="A81" s="126">
        <v>0.62361111111111112</v>
      </c>
      <c r="B81" s="127">
        <v>539</v>
      </c>
      <c r="C81" s="133" t="s">
        <v>225</v>
      </c>
      <c r="D81" s="133" t="s">
        <v>522</v>
      </c>
      <c r="E81" s="133" t="s">
        <v>523</v>
      </c>
      <c r="F81" s="128" t="s">
        <v>34</v>
      </c>
      <c r="G81" s="128" t="s">
        <v>60</v>
      </c>
      <c r="H81" s="128" t="s">
        <v>15</v>
      </c>
      <c r="I81" s="129">
        <v>142</v>
      </c>
      <c r="J81" s="129">
        <v>49</v>
      </c>
      <c r="K81" s="130">
        <f t="shared" si="3"/>
        <v>0.59166666666666667</v>
      </c>
      <c r="L81" s="129">
        <v>19</v>
      </c>
      <c r="M81" s="55">
        <f>SUM(L78:L80)</f>
        <v>28</v>
      </c>
      <c r="N81" s="84"/>
    </row>
    <row r="82" spans="1:14" ht="20.100000000000001" customHeight="1">
      <c r="A82" s="56" t="s">
        <v>255</v>
      </c>
      <c r="B82" s="132" t="s">
        <v>44</v>
      </c>
      <c r="C82" s="117"/>
      <c r="D82" s="117"/>
      <c r="E82" s="117"/>
      <c r="F82" s="117"/>
      <c r="G82" s="117"/>
      <c r="H82" s="117"/>
      <c r="I82" s="118"/>
      <c r="J82" s="118"/>
      <c r="K82" s="119"/>
      <c r="L82" s="118"/>
    </row>
    <row r="83" spans="1:14" ht="20.100000000000001" customHeight="1">
      <c r="A83" s="19" t="s">
        <v>255</v>
      </c>
      <c r="B83" s="15" t="s">
        <v>307</v>
      </c>
      <c r="C83" s="16"/>
      <c r="D83" s="16"/>
      <c r="E83" s="16"/>
      <c r="F83" s="16"/>
      <c r="G83" s="16"/>
      <c r="H83" s="16"/>
      <c r="I83" s="20"/>
      <c r="J83" s="20"/>
      <c r="K83" s="21"/>
      <c r="L83" s="20"/>
    </row>
    <row r="84" spans="1:14" ht="20.100000000000001" customHeight="1">
      <c r="A84" s="5" t="s">
        <v>255</v>
      </c>
      <c r="B84" s="15" t="s">
        <v>345</v>
      </c>
      <c r="C84" s="16"/>
      <c r="D84" s="16"/>
      <c r="E84" s="16"/>
      <c r="F84" s="16"/>
      <c r="G84" s="16"/>
      <c r="H84" s="16"/>
      <c r="I84" s="20"/>
      <c r="J84" s="20"/>
      <c r="K84" s="21"/>
      <c r="L84" s="20"/>
    </row>
    <row r="85" spans="1:14" ht="15" customHeight="1">
      <c r="A85" s="5" t="s">
        <v>255</v>
      </c>
      <c r="B85" s="15" t="s">
        <v>380</v>
      </c>
      <c r="C85" s="16"/>
      <c r="D85" s="16"/>
      <c r="E85" s="16"/>
      <c r="F85" s="16"/>
      <c r="G85" s="16"/>
      <c r="H85" s="16"/>
      <c r="I85" s="20"/>
      <c r="J85" s="20"/>
      <c r="K85" s="21"/>
      <c r="L85" s="20"/>
    </row>
  </sheetData>
  <sortState ref="A2:L89">
    <sortCondition ref="F2:F89"/>
    <sortCondition ref="G2:G89"/>
    <sortCondition ref="L2:L8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4294967293" verticalDpi="0" r:id="rId1"/>
  <headerFooter>
    <oddHeader>&amp;L&amp;"Arial,Bold"&amp;14SENIOR PRELIM TEAMS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workbookViewId="0">
      <selection activeCell="M1" sqref="M1:Q1048576"/>
    </sheetView>
  </sheetViews>
  <sheetFormatPr defaultRowHeight="20.100000000000001" customHeight="1"/>
  <cols>
    <col min="1" max="2" width="7.28515625" customWidth="1"/>
    <col min="3" max="3" width="13.5703125" customWidth="1"/>
    <col min="4" max="4" width="24.28515625" customWidth="1"/>
    <col min="5" max="5" width="33.7109375" customWidth="1"/>
    <col min="6" max="6" width="18.42578125" customWidth="1"/>
    <col min="7" max="7" width="26.85546875" customWidth="1"/>
    <col min="8" max="8" width="7.28515625" customWidth="1"/>
    <col min="9" max="9" width="10.7109375" customWidth="1"/>
    <col min="10" max="10" width="13" customWidth="1"/>
    <col min="11" max="11" width="10.7109375" style="29" customWidth="1"/>
    <col min="12" max="12" width="10.7109375" customWidth="1"/>
  </cols>
  <sheetData>
    <row r="1" spans="1:12" ht="20.100000000000001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250</v>
      </c>
      <c r="J1" s="6" t="s">
        <v>254</v>
      </c>
      <c r="K1" s="12" t="s">
        <v>251</v>
      </c>
      <c r="L1" s="6" t="s">
        <v>252</v>
      </c>
    </row>
    <row r="2" spans="1:12" ht="20.100000000000001" customHeight="1">
      <c r="A2" s="5" t="s">
        <v>422</v>
      </c>
      <c r="B2" s="22" t="s">
        <v>9</v>
      </c>
      <c r="K2" s="28"/>
      <c r="L2" s="23"/>
    </row>
    <row r="3" spans="1:12" ht="20.100000000000001" customHeight="1">
      <c r="A3" s="24">
        <v>0.4548611111111111</v>
      </c>
      <c r="B3" s="25">
        <v>527</v>
      </c>
      <c r="C3" s="23" t="s">
        <v>140</v>
      </c>
      <c r="D3" s="23" t="s">
        <v>434</v>
      </c>
      <c r="E3" s="23" t="s">
        <v>435</v>
      </c>
      <c r="F3" s="23" t="s">
        <v>95</v>
      </c>
      <c r="G3" s="23" t="s">
        <v>15</v>
      </c>
      <c r="H3" s="23" t="s">
        <v>15</v>
      </c>
      <c r="I3" s="23">
        <v>181</v>
      </c>
      <c r="J3" s="23">
        <v>62.5</v>
      </c>
      <c r="K3" s="28">
        <f t="shared" ref="K3:K8" si="0">I3/260</f>
        <v>0.69615384615384612</v>
      </c>
      <c r="L3" s="23">
        <v>1</v>
      </c>
    </row>
    <row r="4" spans="1:12" ht="20.100000000000001" customHeight="1">
      <c r="A4" s="24">
        <v>0.47708333333333336</v>
      </c>
      <c r="B4" s="25">
        <v>528</v>
      </c>
      <c r="C4" s="23" t="s">
        <v>436</v>
      </c>
      <c r="D4" s="23" t="s">
        <v>437</v>
      </c>
      <c r="E4" s="23" t="s">
        <v>532</v>
      </c>
      <c r="F4" s="23" t="s">
        <v>81</v>
      </c>
      <c r="G4" s="23" t="s">
        <v>14</v>
      </c>
      <c r="H4" s="23" t="s">
        <v>15</v>
      </c>
      <c r="I4" s="23">
        <v>176.5</v>
      </c>
      <c r="J4" s="23">
        <v>62</v>
      </c>
      <c r="K4" s="28">
        <f t="shared" si="0"/>
        <v>0.67884615384615388</v>
      </c>
      <c r="L4" s="23">
        <v>2</v>
      </c>
    </row>
    <row r="5" spans="1:12" ht="20.100000000000001" customHeight="1">
      <c r="A5" s="52">
        <v>0.45902777777777776</v>
      </c>
      <c r="B5" s="25">
        <v>529</v>
      </c>
      <c r="C5" s="23" t="s">
        <v>21</v>
      </c>
      <c r="D5" s="23" t="s">
        <v>438</v>
      </c>
      <c r="E5" s="23" t="s">
        <v>439</v>
      </c>
      <c r="F5" s="23" t="s">
        <v>39</v>
      </c>
      <c r="G5" s="23" t="s">
        <v>15</v>
      </c>
      <c r="H5" s="23" t="s">
        <v>15</v>
      </c>
      <c r="I5" s="23">
        <v>173</v>
      </c>
      <c r="J5" s="23">
        <v>60.5</v>
      </c>
      <c r="K5" s="28">
        <f t="shared" si="0"/>
        <v>0.66538461538461535</v>
      </c>
      <c r="L5" s="23">
        <v>3</v>
      </c>
    </row>
    <row r="6" spans="1:12" ht="20.100000000000001" customHeight="1">
      <c r="A6" s="24">
        <v>0.46388888888888891</v>
      </c>
      <c r="B6" s="25">
        <v>522</v>
      </c>
      <c r="C6" s="23" t="s">
        <v>423</v>
      </c>
      <c r="D6" s="23" t="s">
        <v>424</v>
      </c>
      <c r="E6" s="23" t="s">
        <v>425</v>
      </c>
      <c r="F6" s="23" t="s">
        <v>99</v>
      </c>
      <c r="G6" s="23" t="s">
        <v>15</v>
      </c>
      <c r="H6" s="23" t="s">
        <v>426</v>
      </c>
      <c r="I6" s="23">
        <v>171</v>
      </c>
      <c r="J6" s="23">
        <v>59.5</v>
      </c>
      <c r="K6" s="28">
        <f t="shared" si="0"/>
        <v>0.65769230769230769</v>
      </c>
      <c r="L6" s="23">
        <v>4</v>
      </c>
    </row>
    <row r="7" spans="1:12" ht="20.100000000000001" customHeight="1">
      <c r="A7" s="24">
        <v>0.46805555555555556</v>
      </c>
      <c r="B7" s="25">
        <v>523</v>
      </c>
      <c r="C7" s="23" t="s">
        <v>31</v>
      </c>
      <c r="D7" s="23" t="s">
        <v>427</v>
      </c>
      <c r="E7" s="23" t="s">
        <v>428</v>
      </c>
      <c r="F7" s="23" t="s">
        <v>290</v>
      </c>
      <c r="G7" s="23" t="s">
        <v>203</v>
      </c>
      <c r="H7" s="23" t="s">
        <v>15</v>
      </c>
      <c r="I7" s="23">
        <v>170.5</v>
      </c>
      <c r="J7" s="23">
        <v>61</v>
      </c>
      <c r="K7" s="28">
        <f t="shared" si="0"/>
        <v>0.65576923076923077</v>
      </c>
      <c r="L7" s="23">
        <v>5</v>
      </c>
    </row>
    <row r="8" spans="1:12" ht="20.100000000000001" customHeight="1">
      <c r="A8" s="24">
        <v>0.47291666666666665</v>
      </c>
      <c r="B8" s="25">
        <v>526</v>
      </c>
      <c r="C8" s="23" t="s">
        <v>431</v>
      </c>
      <c r="D8" s="23" t="s">
        <v>432</v>
      </c>
      <c r="E8" s="23" t="s">
        <v>433</v>
      </c>
      <c r="F8" s="23" t="s">
        <v>43</v>
      </c>
      <c r="G8" s="23" t="s">
        <v>15</v>
      </c>
      <c r="H8" s="23" t="s">
        <v>15</v>
      </c>
      <c r="I8" s="23">
        <v>168</v>
      </c>
      <c r="J8" s="23">
        <v>60</v>
      </c>
      <c r="K8" s="28">
        <f t="shared" si="0"/>
        <v>0.64615384615384619</v>
      </c>
      <c r="L8" s="23">
        <v>6</v>
      </c>
    </row>
    <row r="9" spans="1:12" ht="20.100000000000001" customHeight="1">
      <c r="A9" s="24">
        <v>0.48194444444444445</v>
      </c>
      <c r="B9" s="25">
        <v>524</v>
      </c>
      <c r="C9" s="23" t="s">
        <v>45</v>
      </c>
      <c r="D9" s="23" t="s">
        <v>429</v>
      </c>
      <c r="E9" s="23" t="s">
        <v>430</v>
      </c>
      <c r="F9" s="23" t="s">
        <v>290</v>
      </c>
      <c r="G9" s="23" t="s">
        <v>297</v>
      </c>
      <c r="H9" s="23" t="s">
        <v>15</v>
      </c>
      <c r="I9" s="23" t="s">
        <v>513</v>
      </c>
      <c r="J9" s="23" t="s">
        <v>513</v>
      </c>
      <c r="K9" s="28"/>
      <c r="L9" s="23"/>
    </row>
    <row r="10" spans="1:12" ht="20.100000000000001" customHeight="1">
      <c r="A10" s="24">
        <v>0.4861111111111111</v>
      </c>
      <c r="B10" s="26"/>
      <c r="C10" s="27"/>
      <c r="D10" s="27"/>
      <c r="E10" s="27"/>
      <c r="F10" s="27"/>
      <c r="G10" s="23" t="s">
        <v>15</v>
      </c>
      <c r="H10" s="23" t="s">
        <v>15</v>
      </c>
      <c r="I10" s="23"/>
      <c r="J10" s="23"/>
      <c r="K10" s="28"/>
      <c r="L10" s="23"/>
    </row>
    <row r="11" spans="1:12" ht="20.100000000000001" customHeight="1">
      <c r="A11" s="5" t="s">
        <v>422</v>
      </c>
      <c r="B11" s="22" t="s">
        <v>440</v>
      </c>
      <c r="C11" s="23"/>
      <c r="D11" s="23"/>
      <c r="E11" s="23"/>
      <c r="F11" s="23"/>
      <c r="G11" s="23"/>
      <c r="H11" s="23"/>
      <c r="I11" s="23"/>
      <c r="J11" s="23"/>
      <c r="K11" s="28"/>
      <c r="L11" s="23"/>
    </row>
    <row r="12" spans="1:12" ht="20.100000000000001" customHeight="1">
      <c r="A12" s="24">
        <v>0.48958333333333331</v>
      </c>
      <c r="B12" s="25">
        <v>500</v>
      </c>
      <c r="C12" s="23" t="s">
        <v>189</v>
      </c>
      <c r="D12" s="23" t="s">
        <v>441</v>
      </c>
      <c r="E12" s="23" t="s">
        <v>442</v>
      </c>
      <c r="F12" s="23" t="s">
        <v>290</v>
      </c>
      <c r="G12" s="23" t="s">
        <v>297</v>
      </c>
      <c r="H12" s="23" t="s">
        <v>15</v>
      </c>
      <c r="I12" s="23">
        <v>137.5</v>
      </c>
      <c r="J12" s="23">
        <v>55</v>
      </c>
      <c r="K12" s="28">
        <f t="shared" ref="K12:K18" si="1">I12/200</f>
        <v>0.6875</v>
      </c>
      <c r="L12" s="23">
        <v>1</v>
      </c>
    </row>
    <row r="13" spans="1:12" ht="20.100000000000001" customHeight="1">
      <c r="A13" s="24">
        <v>0.51180555555555551</v>
      </c>
      <c r="B13" s="25">
        <v>505</v>
      </c>
      <c r="C13" s="23" t="s">
        <v>451</v>
      </c>
      <c r="D13" s="23" t="s">
        <v>452</v>
      </c>
      <c r="E13" s="23" t="s">
        <v>453</v>
      </c>
      <c r="F13" s="23" t="s">
        <v>95</v>
      </c>
      <c r="G13" s="23" t="s">
        <v>15</v>
      </c>
      <c r="H13" s="23" t="s">
        <v>15</v>
      </c>
      <c r="I13" s="23">
        <v>136</v>
      </c>
      <c r="J13" s="23">
        <v>56</v>
      </c>
      <c r="K13" s="28">
        <f t="shared" si="1"/>
        <v>0.68</v>
      </c>
      <c r="L13" s="23">
        <v>2</v>
      </c>
    </row>
    <row r="14" spans="1:12" ht="20.100000000000001" customHeight="1">
      <c r="A14" s="24">
        <v>0.50763888888888886</v>
      </c>
      <c r="B14" s="25">
        <v>504</v>
      </c>
      <c r="C14" s="23" t="s">
        <v>449</v>
      </c>
      <c r="D14" s="23" t="s">
        <v>450</v>
      </c>
      <c r="E14" s="23" t="s">
        <v>526</v>
      </c>
      <c r="F14" s="23" t="s">
        <v>39</v>
      </c>
      <c r="G14" s="23" t="s">
        <v>15</v>
      </c>
      <c r="H14" s="23" t="s">
        <v>15</v>
      </c>
      <c r="I14" s="23">
        <v>136</v>
      </c>
      <c r="J14" s="23">
        <v>55</v>
      </c>
      <c r="K14" s="28">
        <f t="shared" si="1"/>
        <v>0.68</v>
      </c>
      <c r="L14" s="23">
        <v>3</v>
      </c>
    </row>
    <row r="15" spans="1:12" ht="20.100000000000001" customHeight="1">
      <c r="A15" s="24">
        <v>0.49861111111111112</v>
      </c>
      <c r="B15" s="25">
        <v>502</v>
      </c>
      <c r="C15" s="23" t="s">
        <v>140</v>
      </c>
      <c r="D15" s="23" t="s">
        <v>446</v>
      </c>
      <c r="E15" s="23" t="s">
        <v>534</v>
      </c>
      <c r="F15" s="23" t="s">
        <v>43</v>
      </c>
      <c r="G15" s="23" t="s">
        <v>15</v>
      </c>
      <c r="H15" s="23" t="s">
        <v>15</v>
      </c>
      <c r="I15" s="23">
        <v>129.5</v>
      </c>
      <c r="J15" s="23">
        <v>53</v>
      </c>
      <c r="K15" s="28">
        <f t="shared" si="1"/>
        <v>0.64749999999999996</v>
      </c>
      <c r="L15" s="23">
        <v>4</v>
      </c>
    </row>
    <row r="16" spans="1:12" ht="20.100000000000001" customHeight="1">
      <c r="A16" s="24">
        <v>0.51666666666666672</v>
      </c>
      <c r="B16" s="25">
        <v>506</v>
      </c>
      <c r="C16" s="23" t="s">
        <v>189</v>
      </c>
      <c r="D16" s="23" t="s">
        <v>441</v>
      </c>
      <c r="E16" s="23" t="s">
        <v>528</v>
      </c>
      <c r="F16" s="23" t="s">
        <v>290</v>
      </c>
      <c r="G16" s="23" t="s">
        <v>203</v>
      </c>
      <c r="H16" s="23" t="s">
        <v>15</v>
      </c>
      <c r="I16" s="23">
        <v>129</v>
      </c>
      <c r="J16" s="23">
        <v>52</v>
      </c>
      <c r="K16" s="28">
        <f t="shared" si="1"/>
        <v>0.64500000000000002</v>
      </c>
      <c r="L16" s="23">
        <v>5</v>
      </c>
    </row>
    <row r="17" spans="1:12" ht="20.100000000000001" customHeight="1">
      <c r="A17" s="24">
        <v>0.49375000000000002</v>
      </c>
      <c r="B17" s="25">
        <v>501</v>
      </c>
      <c r="C17" s="23" t="s">
        <v>443</v>
      </c>
      <c r="D17" s="23" t="s">
        <v>444</v>
      </c>
      <c r="E17" s="23" t="s">
        <v>445</v>
      </c>
      <c r="F17" s="23" t="s">
        <v>64</v>
      </c>
      <c r="G17" s="23" t="s">
        <v>15</v>
      </c>
      <c r="H17" s="23" t="s">
        <v>15</v>
      </c>
      <c r="I17" s="23">
        <v>127.5</v>
      </c>
      <c r="J17" s="23">
        <v>51</v>
      </c>
      <c r="K17" s="28">
        <f t="shared" si="1"/>
        <v>0.63749999999999996</v>
      </c>
      <c r="L17" s="23">
        <v>6</v>
      </c>
    </row>
    <row r="18" spans="1:12" ht="20.100000000000001" customHeight="1">
      <c r="A18" s="24">
        <v>0.50277777777777777</v>
      </c>
      <c r="B18" s="25">
        <v>503</v>
      </c>
      <c r="C18" s="23" t="s">
        <v>447</v>
      </c>
      <c r="D18" s="23" t="s">
        <v>20</v>
      </c>
      <c r="E18" s="23" t="s">
        <v>448</v>
      </c>
      <c r="F18" s="23" t="s">
        <v>99</v>
      </c>
      <c r="G18" s="23" t="s">
        <v>15</v>
      </c>
      <c r="H18" s="23" t="s">
        <v>15</v>
      </c>
      <c r="I18" s="23">
        <v>123.5</v>
      </c>
      <c r="J18" s="23">
        <v>52</v>
      </c>
      <c r="K18" s="28">
        <f t="shared" si="1"/>
        <v>0.61750000000000005</v>
      </c>
      <c r="L18" s="23">
        <v>7</v>
      </c>
    </row>
    <row r="19" spans="1:12" ht="20.100000000000001" customHeight="1">
      <c r="A19" s="5" t="s">
        <v>422</v>
      </c>
      <c r="B19" s="22" t="s">
        <v>454</v>
      </c>
      <c r="C19" s="23"/>
      <c r="D19" s="23"/>
      <c r="E19" s="23"/>
      <c r="F19" s="23"/>
      <c r="G19" s="23"/>
      <c r="H19" s="23"/>
      <c r="I19" s="23"/>
      <c r="J19" s="23"/>
      <c r="K19" s="28"/>
      <c r="L19" s="23"/>
    </row>
    <row r="20" spans="1:12" ht="20.100000000000001" customHeight="1">
      <c r="A20" s="24">
        <v>0.54097222222222219</v>
      </c>
      <c r="B20" s="25">
        <v>517</v>
      </c>
      <c r="C20" s="23" t="s">
        <v>123</v>
      </c>
      <c r="D20" s="23" t="s">
        <v>285</v>
      </c>
      <c r="E20" s="23" t="s">
        <v>462</v>
      </c>
      <c r="F20" s="23" t="s">
        <v>64</v>
      </c>
      <c r="G20" s="23" t="s">
        <v>15</v>
      </c>
      <c r="H20" s="23" t="s">
        <v>15</v>
      </c>
      <c r="I20" s="23">
        <v>179.5</v>
      </c>
      <c r="J20" s="23">
        <v>59</v>
      </c>
      <c r="K20" s="28">
        <f t="shared" ref="K20:K28" si="2">I20/250</f>
        <v>0.71799999999999997</v>
      </c>
      <c r="L20" s="23">
        <v>1</v>
      </c>
    </row>
    <row r="21" spans="1:12" ht="20.100000000000001" customHeight="1">
      <c r="A21" s="24">
        <v>0.55000000000000004</v>
      </c>
      <c r="B21" s="25">
        <v>519</v>
      </c>
      <c r="C21" s="23" t="s">
        <v>465</v>
      </c>
      <c r="D21" s="23" t="s">
        <v>466</v>
      </c>
      <c r="E21" s="23" t="s">
        <v>467</v>
      </c>
      <c r="F21" s="23" t="s">
        <v>95</v>
      </c>
      <c r="G21" s="23" t="s">
        <v>15</v>
      </c>
      <c r="H21" s="23" t="s">
        <v>15</v>
      </c>
      <c r="I21" s="23">
        <v>173</v>
      </c>
      <c r="J21" s="23">
        <v>56</v>
      </c>
      <c r="K21" s="28">
        <f t="shared" si="2"/>
        <v>0.69199999999999995</v>
      </c>
      <c r="L21" s="23">
        <v>2</v>
      </c>
    </row>
    <row r="22" spans="1:12" ht="20.100000000000001" customHeight="1">
      <c r="A22" s="24">
        <v>0.55902777777777779</v>
      </c>
      <c r="B22" s="25">
        <v>521</v>
      </c>
      <c r="C22" s="23" t="s">
        <v>471</v>
      </c>
      <c r="D22" s="23" t="s">
        <v>155</v>
      </c>
      <c r="E22" s="23" t="s">
        <v>472</v>
      </c>
      <c r="F22" s="23" t="s">
        <v>290</v>
      </c>
      <c r="G22" s="23" t="s">
        <v>203</v>
      </c>
      <c r="H22" s="23"/>
      <c r="I22" s="23">
        <v>173</v>
      </c>
      <c r="J22" s="23">
        <v>56</v>
      </c>
      <c r="K22" s="28">
        <f t="shared" si="2"/>
        <v>0.69199999999999995</v>
      </c>
      <c r="L22" s="23">
        <v>2</v>
      </c>
    </row>
    <row r="23" spans="1:12" ht="20.100000000000001" customHeight="1">
      <c r="A23" s="24">
        <v>0.53680555555555554</v>
      </c>
      <c r="B23" s="25">
        <v>516</v>
      </c>
      <c r="C23" s="23" t="s">
        <v>459</v>
      </c>
      <c r="D23" s="23" t="s">
        <v>460</v>
      </c>
      <c r="E23" s="23" t="s">
        <v>461</v>
      </c>
      <c r="F23" s="23" t="s">
        <v>99</v>
      </c>
      <c r="G23" s="23" t="s">
        <v>15</v>
      </c>
      <c r="H23" s="23" t="s">
        <v>15</v>
      </c>
      <c r="I23" s="23">
        <v>173</v>
      </c>
      <c r="J23" s="23">
        <v>55</v>
      </c>
      <c r="K23" s="28">
        <f t="shared" si="2"/>
        <v>0.69199999999999995</v>
      </c>
      <c r="L23" s="23">
        <v>4</v>
      </c>
    </row>
    <row r="24" spans="1:12" ht="20.100000000000001" customHeight="1">
      <c r="A24" s="24">
        <v>0.52777777777777779</v>
      </c>
      <c r="B24" s="25">
        <v>514</v>
      </c>
      <c r="C24" s="23" t="s">
        <v>455</v>
      </c>
      <c r="D24" s="23" t="s">
        <v>456</v>
      </c>
      <c r="E24" s="23" t="s">
        <v>457</v>
      </c>
      <c r="F24" s="23" t="s">
        <v>43</v>
      </c>
      <c r="G24" s="23" t="s">
        <v>15</v>
      </c>
      <c r="H24" s="23" t="s">
        <v>15</v>
      </c>
      <c r="I24" s="23">
        <v>169</v>
      </c>
      <c r="J24" s="23">
        <v>55</v>
      </c>
      <c r="K24" s="28">
        <f t="shared" si="2"/>
        <v>0.67600000000000005</v>
      </c>
      <c r="L24" s="23">
        <v>5</v>
      </c>
    </row>
    <row r="25" spans="1:12" ht="20.100000000000001" customHeight="1">
      <c r="A25" s="24">
        <v>0.53194444444444444</v>
      </c>
      <c r="B25" s="25">
        <v>515</v>
      </c>
      <c r="C25" s="23" t="s">
        <v>436</v>
      </c>
      <c r="D25" s="23" t="s">
        <v>437</v>
      </c>
      <c r="E25" s="23" t="s">
        <v>458</v>
      </c>
      <c r="F25" s="23" t="s">
        <v>81</v>
      </c>
      <c r="G25" s="23" t="s">
        <v>14</v>
      </c>
      <c r="H25" s="23" t="s">
        <v>15</v>
      </c>
      <c r="I25" s="23">
        <v>168.5</v>
      </c>
      <c r="J25" s="23">
        <v>54</v>
      </c>
      <c r="K25" s="28">
        <f t="shared" si="2"/>
        <v>0.67400000000000004</v>
      </c>
      <c r="L25" s="23">
        <v>6</v>
      </c>
    </row>
    <row r="26" spans="1:12" ht="20.100000000000001" customHeight="1">
      <c r="A26" s="24">
        <v>0.54583333333333328</v>
      </c>
      <c r="B26" s="25">
        <v>518</v>
      </c>
      <c r="C26" s="23" t="s">
        <v>463</v>
      </c>
      <c r="D26" s="23" t="s">
        <v>58</v>
      </c>
      <c r="E26" s="23" t="s">
        <v>464</v>
      </c>
      <c r="F26" s="23" t="s">
        <v>290</v>
      </c>
      <c r="G26" s="23" t="s">
        <v>297</v>
      </c>
      <c r="H26" s="23" t="s">
        <v>15</v>
      </c>
      <c r="I26" s="23">
        <v>166.5</v>
      </c>
      <c r="J26" s="23">
        <v>66.599999999999994</v>
      </c>
      <c r="K26" s="28">
        <f t="shared" si="2"/>
        <v>0.66600000000000004</v>
      </c>
      <c r="L26" s="23">
        <v>7</v>
      </c>
    </row>
    <row r="27" spans="1:12" ht="20.100000000000001" customHeight="1">
      <c r="A27" s="57">
        <v>0.56388888888888888</v>
      </c>
      <c r="B27" s="25">
        <v>624</v>
      </c>
      <c r="C27" s="23" t="s">
        <v>492</v>
      </c>
      <c r="D27" s="23" t="s">
        <v>493</v>
      </c>
      <c r="E27" s="23" t="s">
        <v>494</v>
      </c>
      <c r="F27" s="23" t="s">
        <v>19</v>
      </c>
      <c r="G27" s="23" t="s">
        <v>14</v>
      </c>
      <c r="H27" s="23" t="s">
        <v>15</v>
      </c>
      <c r="I27" s="23">
        <v>164</v>
      </c>
      <c r="J27" s="23">
        <v>53</v>
      </c>
      <c r="K27" s="28">
        <f t="shared" si="2"/>
        <v>0.65600000000000003</v>
      </c>
      <c r="L27" s="23">
        <v>8</v>
      </c>
    </row>
    <row r="28" spans="1:12" ht="20.100000000000001" customHeight="1">
      <c r="A28" s="58">
        <v>0.55486111111111114</v>
      </c>
      <c r="B28" s="25">
        <v>520</v>
      </c>
      <c r="C28" s="23" t="s">
        <v>468</v>
      </c>
      <c r="D28" s="23" t="s">
        <v>469</v>
      </c>
      <c r="E28" s="23" t="s">
        <v>470</v>
      </c>
      <c r="F28" s="23" t="s">
        <v>39</v>
      </c>
      <c r="G28" s="23" t="s">
        <v>15</v>
      </c>
      <c r="H28" s="23" t="s">
        <v>15</v>
      </c>
      <c r="I28" s="23">
        <v>156</v>
      </c>
      <c r="J28" s="23">
        <v>50</v>
      </c>
      <c r="K28" s="28">
        <f t="shared" si="2"/>
        <v>0.624</v>
      </c>
      <c r="L28" s="23">
        <v>9</v>
      </c>
    </row>
    <row r="29" spans="1:12" ht="20.100000000000001" customHeight="1">
      <c r="A29" s="5" t="s">
        <v>422</v>
      </c>
      <c r="B29" s="22" t="s">
        <v>473</v>
      </c>
      <c r="C29" s="23"/>
      <c r="D29" s="23"/>
      <c r="E29" s="23"/>
      <c r="F29" s="23"/>
      <c r="G29" s="23"/>
      <c r="H29" s="23"/>
      <c r="I29" s="23"/>
      <c r="J29" s="23"/>
      <c r="K29" s="28"/>
      <c r="L29" s="23"/>
    </row>
    <row r="30" spans="1:12" ht="20.100000000000001" customHeight="1">
      <c r="A30" s="24">
        <v>0.48333333333333334</v>
      </c>
      <c r="B30" s="25">
        <v>511</v>
      </c>
      <c r="C30" s="23" t="s">
        <v>483</v>
      </c>
      <c r="D30" s="23" t="s">
        <v>484</v>
      </c>
      <c r="E30" s="23" t="s">
        <v>485</v>
      </c>
      <c r="F30" s="23" t="s">
        <v>43</v>
      </c>
      <c r="G30" s="23" t="s">
        <v>15</v>
      </c>
      <c r="H30" s="23" t="s">
        <v>15</v>
      </c>
      <c r="I30" s="23">
        <v>169.5</v>
      </c>
      <c r="J30" s="23">
        <v>56</v>
      </c>
      <c r="K30" s="28">
        <f t="shared" ref="K30:K36" si="3">I30/240</f>
        <v>0.70625000000000004</v>
      </c>
      <c r="L30" s="23">
        <v>1</v>
      </c>
    </row>
    <row r="31" spans="1:12" ht="20.100000000000001" customHeight="1">
      <c r="A31" s="24">
        <v>0.49236111111111114</v>
      </c>
      <c r="B31" s="25">
        <v>513</v>
      </c>
      <c r="C31" s="23" t="s">
        <v>488</v>
      </c>
      <c r="D31" s="23" t="s">
        <v>489</v>
      </c>
      <c r="E31" s="23" t="s">
        <v>490</v>
      </c>
      <c r="F31" s="23" t="s">
        <v>39</v>
      </c>
      <c r="G31" s="23" t="s">
        <v>15</v>
      </c>
      <c r="H31" s="23" t="s">
        <v>15</v>
      </c>
      <c r="I31" s="23">
        <v>163.5</v>
      </c>
      <c r="J31" s="23">
        <v>54</v>
      </c>
      <c r="K31" s="28">
        <f t="shared" si="3"/>
        <v>0.68125000000000002</v>
      </c>
      <c r="L31" s="23">
        <v>2</v>
      </c>
    </row>
    <row r="32" spans="1:12" ht="20.100000000000001" customHeight="1">
      <c r="A32" s="24">
        <v>0.47847222222222224</v>
      </c>
      <c r="B32" s="25">
        <v>510</v>
      </c>
      <c r="C32" s="23" t="s">
        <v>480</v>
      </c>
      <c r="D32" s="23" t="s">
        <v>481</v>
      </c>
      <c r="E32" s="23" t="s">
        <v>482</v>
      </c>
      <c r="F32" s="23" t="s">
        <v>95</v>
      </c>
      <c r="G32" s="23" t="s">
        <v>15</v>
      </c>
      <c r="H32" s="23" t="s">
        <v>15</v>
      </c>
      <c r="I32" s="23">
        <v>162</v>
      </c>
      <c r="J32" s="23">
        <v>53</v>
      </c>
      <c r="K32" s="28">
        <f t="shared" si="3"/>
        <v>0.67500000000000004</v>
      </c>
      <c r="L32" s="23">
        <v>3</v>
      </c>
    </row>
    <row r="33" spans="1:12" ht="20.100000000000001" customHeight="1">
      <c r="A33" s="24">
        <v>0.46527777777777779</v>
      </c>
      <c r="B33" s="25">
        <v>507</v>
      </c>
      <c r="C33" s="23" t="s">
        <v>474</v>
      </c>
      <c r="D33" s="23" t="s">
        <v>475</v>
      </c>
      <c r="E33" s="23" t="s">
        <v>476</v>
      </c>
      <c r="F33" s="23" t="s">
        <v>64</v>
      </c>
      <c r="G33" s="24">
        <v>0.50694444444444398</v>
      </c>
      <c r="H33" s="23" t="s">
        <v>15</v>
      </c>
      <c r="I33" s="23">
        <v>159</v>
      </c>
      <c r="J33" s="23">
        <v>54</v>
      </c>
      <c r="K33" s="28">
        <f t="shared" si="3"/>
        <v>0.66249999999999998</v>
      </c>
      <c r="L33" s="23">
        <v>4</v>
      </c>
    </row>
    <row r="34" spans="1:12" ht="20.100000000000001" customHeight="1">
      <c r="A34" s="24">
        <v>0.46944444444444444</v>
      </c>
      <c r="B34" s="25">
        <v>508</v>
      </c>
      <c r="C34" s="23" t="s">
        <v>140</v>
      </c>
      <c r="D34" s="23" t="s">
        <v>477</v>
      </c>
      <c r="E34" s="23" t="s">
        <v>478</v>
      </c>
      <c r="F34" s="23" t="s">
        <v>99</v>
      </c>
      <c r="G34" s="23" t="s">
        <v>15</v>
      </c>
      <c r="H34" s="23" t="s">
        <v>15</v>
      </c>
      <c r="I34" s="23">
        <v>156</v>
      </c>
      <c r="J34" s="23">
        <v>52</v>
      </c>
      <c r="K34" s="28">
        <f t="shared" si="3"/>
        <v>0.65</v>
      </c>
      <c r="L34" s="23">
        <v>5</v>
      </c>
    </row>
    <row r="35" spans="1:12" ht="20.100000000000001" customHeight="1">
      <c r="A35" s="24">
        <v>0.48749999999999999</v>
      </c>
      <c r="B35" s="25">
        <v>512</v>
      </c>
      <c r="C35" s="23" t="s">
        <v>486</v>
      </c>
      <c r="D35" s="23" t="s">
        <v>420</v>
      </c>
      <c r="E35" s="23" t="s">
        <v>487</v>
      </c>
      <c r="F35" s="23" t="s">
        <v>290</v>
      </c>
      <c r="G35" s="23" t="s">
        <v>297</v>
      </c>
      <c r="H35" s="23" t="s">
        <v>15</v>
      </c>
      <c r="I35" s="23">
        <v>142.5</v>
      </c>
      <c r="J35" s="23">
        <v>47</v>
      </c>
      <c r="K35" s="28">
        <f t="shared" si="3"/>
        <v>0.59375</v>
      </c>
      <c r="L35" s="23">
        <v>6</v>
      </c>
    </row>
    <row r="36" spans="1:12" ht="20.100000000000001" customHeight="1">
      <c r="A36" s="24">
        <v>0.47430555555555554</v>
      </c>
      <c r="B36" s="25">
        <v>509</v>
      </c>
      <c r="C36" s="23" t="s">
        <v>287</v>
      </c>
      <c r="D36" s="23" t="s">
        <v>88</v>
      </c>
      <c r="E36" s="23" t="s">
        <v>479</v>
      </c>
      <c r="F36" s="23" t="s">
        <v>290</v>
      </c>
      <c r="G36" s="23" t="s">
        <v>203</v>
      </c>
      <c r="H36" s="23" t="s">
        <v>15</v>
      </c>
      <c r="I36" s="23">
        <v>140</v>
      </c>
      <c r="J36" s="23">
        <v>48</v>
      </c>
      <c r="K36" s="28">
        <f t="shared" si="3"/>
        <v>0.58333333333333337</v>
      </c>
      <c r="L36" s="23">
        <v>7</v>
      </c>
    </row>
    <row r="37" spans="1:12" ht="20.100000000000001" customHeight="1">
      <c r="A37" s="5" t="s">
        <v>422</v>
      </c>
      <c r="B37" s="22" t="s">
        <v>205</v>
      </c>
      <c r="C37" s="23"/>
      <c r="D37" s="23"/>
      <c r="E37" s="23"/>
      <c r="F37" s="23"/>
      <c r="G37" s="23"/>
      <c r="H37" s="23"/>
      <c r="I37" s="23"/>
      <c r="J37" s="23"/>
      <c r="K37" s="28"/>
      <c r="L37" s="23"/>
    </row>
    <row r="38" spans="1:12" ht="20.100000000000001" customHeight="1">
      <c r="A38" s="24">
        <v>0.45208333333333334</v>
      </c>
      <c r="B38" s="25">
        <v>493</v>
      </c>
      <c r="C38" s="23" t="s">
        <v>140</v>
      </c>
      <c r="D38" s="23" t="s">
        <v>434</v>
      </c>
      <c r="E38" s="23" t="s">
        <v>435</v>
      </c>
      <c r="F38" s="23" t="s">
        <v>95</v>
      </c>
      <c r="G38" s="23" t="s">
        <v>14</v>
      </c>
      <c r="H38" s="23" t="s">
        <v>15</v>
      </c>
      <c r="I38" s="23">
        <v>190.5</v>
      </c>
      <c r="J38" s="23">
        <v>54</v>
      </c>
      <c r="K38" s="28">
        <f>I38/290</f>
        <v>0.65689655172413797</v>
      </c>
      <c r="L38" s="23">
        <v>1</v>
      </c>
    </row>
    <row r="39" spans="1:12" ht="20.100000000000001" customHeight="1">
      <c r="A39" s="24">
        <v>0.44722222222222224</v>
      </c>
      <c r="B39" s="25">
        <v>492</v>
      </c>
      <c r="C39" s="23" t="s">
        <v>431</v>
      </c>
      <c r="D39" s="23" t="s">
        <v>432</v>
      </c>
      <c r="E39" s="23" t="s">
        <v>433</v>
      </c>
      <c r="F39" s="23" t="s">
        <v>43</v>
      </c>
      <c r="G39" s="23" t="s">
        <v>14</v>
      </c>
      <c r="H39" s="23" t="s">
        <v>15</v>
      </c>
      <c r="I39" s="23">
        <v>185.5</v>
      </c>
      <c r="J39" s="23">
        <v>53</v>
      </c>
      <c r="K39" s="28">
        <f>I39/290</f>
        <v>0.6396551724137931</v>
      </c>
      <c r="L39" s="23">
        <v>2</v>
      </c>
    </row>
    <row r="40" spans="1:12" ht="20.100000000000001" customHeight="1">
      <c r="A40" s="5" t="s">
        <v>491</v>
      </c>
      <c r="B40" s="25"/>
      <c r="C40" s="23"/>
      <c r="D40" s="23"/>
      <c r="E40" s="23"/>
      <c r="F40" s="23"/>
      <c r="G40" s="23"/>
      <c r="H40" s="23"/>
      <c r="I40" s="23"/>
      <c r="J40" s="23"/>
      <c r="K40" s="28"/>
      <c r="L40" s="23"/>
    </row>
    <row r="41" spans="1:12" ht="20.100000000000001" customHeight="1">
      <c r="A41" s="24">
        <v>0.52361111111111114</v>
      </c>
      <c r="B41" s="25">
        <v>631</v>
      </c>
      <c r="C41" s="23" t="s">
        <v>45</v>
      </c>
      <c r="D41" s="23" t="s">
        <v>429</v>
      </c>
      <c r="E41" s="23" t="s">
        <v>430</v>
      </c>
      <c r="F41" s="23" t="s">
        <v>290</v>
      </c>
      <c r="G41" s="23" t="s">
        <v>297</v>
      </c>
      <c r="H41" s="23" t="s">
        <v>15</v>
      </c>
      <c r="I41" s="23" t="s">
        <v>513</v>
      </c>
      <c r="J41" s="23"/>
      <c r="K41" s="28"/>
      <c r="L41" s="23"/>
    </row>
    <row r="42" spans="1:12" ht="20.100000000000001" customHeight="1">
      <c r="A42" s="24">
        <v>0.58888888888888891</v>
      </c>
      <c r="B42" s="25">
        <v>644</v>
      </c>
      <c r="C42" s="85" t="s">
        <v>123</v>
      </c>
      <c r="D42" s="86" t="s">
        <v>285</v>
      </c>
      <c r="E42" s="86" t="s">
        <v>462</v>
      </c>
      <c r="F42" s="23" t="s">
        <v>64</v>
      </c>
      <c r="G42" s="23" t="s">
        <v>15</v>
      </c>
      <c r="H42" s="23" t="s">
        <v>15</v>
      </c>
      <c r="I42" s="23">
        <v>93.5</v>
      </c>
      <c r="J42" s="23"/>
      <c r="K42" s="28">
        <f t="shared" ref="K42:K61" si="4">I42/110</f>
        <v>0.85</v>
      </c>
      <c r="L42" s="23">
        <v>1</v>
      </c>
    </row>
    <row r="43" spans="1:12" ht="20.100000000000001" customHeight="1">
      <c r="A43" s="24">
        <v>0.51875000000000004</v>
      </c>
      <c r="B43" s="25">
        <v>630</v>
      </c>
      <c r="C43" s="23" t="s">
        <v>529</v>
      </c>
      <c r="D43" s="23" t="s">
        <v>530</v>
      </c>
      <c r="E43" s="23" t="s">
        <v>531</v>
      </c>
      <c r="F43" s="23" t="s">
        <v>64</v>
      </c>
      <c r="G43" s="23" t="s">
        <v>15</v>
      </c>
      <c r="H43" s="23" t="s">
        <v>15</v>
      </c>
      <c r="I43" s="23">
        <v>92.5</v>
      </c>
      <c r="J43" s="23"/>
      <c r="K43" s="28">
        <f t="shared" si="4"/>
        <v>0.84090909090909094</v>
      </c>
      <c r="L43" s="23">
        <v>2</v>
      </c>
    </row>
    <row r="44" spans="1:12" ht="20.100000000000001" customHeight="1">
      <c r="A44" s="24">
        <v>0.55763888888888891</v>
      </c>
      <c r="B44" s="25">
        <v>637</v>
      </c>
      <c r="C44" s="23" t="s">
        <v>451</v>
      </c>
      <c r="D44" s="23" t="s">
        <v>452</v>
      </c>
      <c r="E44" s="23" t="s">
        <v>453</v>
      </c>
      <c r="F44" s="23" t="s">
        <v>95</v>
      </c>
      <c r="G44" s="23" t="s">
        <v>15</v>
      </c>
      <c r="H44" s="23" t="s">
        <v>15</v>
      </c>
      <c r="I44" s="23">
        <v>90</v>
      </c>
      <c r="J44" s="23"/>
      <c r="K44" s="28">
        <f t="shared" si="4"/>
        <v>0.81818181818181823</v>
      </c>
      <c r="L44" s="23">
        <v>3</v>
      </c>
    </row>
    <row r="45" spans="1:12" ht="20.100000000000001" customHeight="1">
      <c r="A45" s="24">
        <v>0.5708333333333333</v>
      </c>
      <c r="B45" s="25">
        <v>640</v>
      </c>
      <c r="C45" s="23" t="s">
        <v>497</v>
      </c>
      <c r="D45" s="23" t="s">
        <v>460</v>
      </c>
      <c r="E45" s="23" t="s">
        <v>461</v>
      </c>
      <c r="F45" s="23" t="s">
        <v>99</v>
      </c>
      <c r="G45" s="23" t="s">
        <v>15</v>
      </c>
      <c r="H45" s="23" t="s">
        <v>15</v>
      </c>
      <c r="I45" s="23">
        <v>89.5</v>
      </c>
      <c r="J45" s="23"/>
      <c r="K45" s="28">
        <f t="shared" si="4"/>
        <v>0.8136363636363636</v>
      </c>
      <c r="L45" s="23">
        <v>4</v>
      </c>
    </row>
    <row r="46" spans="1:12" ht="20.100000000000001" customHeight="1">
      <c r="A46" s="24">
        <v>0.53263888888888888</v>
      </c>
      <c r="B46" s="25">
        <v>633</v>
      </c>
      <c r="C46" s="23" t="s">
        <v>407</v>
      </c>
      <c r="D46" s="23" t="s">
        <v>427</v>
      </c>
      <c r="E46" s="23" t="s">
        <v>496</v>
      </c>
      <c r="F46" s="23" t="s">
        <v>290</v>
      </c>
      <c r="G46" s="23" t="s">
        <v>203</v>
      </c>
      <c r="H46" s="23" t="s">
        <v>15</v>
      </c>
      <c r="I46" s="23">
        <v>87</v>
      </c>
      <c r="J46" s="23"/>
      <c r="K46" s="28">
        <f t="shared" si="4"/>
        <v>0.79090909090909089</v>
      </c>
      <c r="L46" s="23">
        <v>5</v>
      </c>
    </row>
    <row r="47" spans="1:12" ht="20.100000000000001" customHeight="1">
      <c r="A47" s="24">
        <v>0.51458333333333328</v>
      </c>
      <c r="B47" s="25">
        <v>629</v>
      </c>
      <c r="C47" s="85" t="s">
        <v>423</v>
      </c>
      <c r="D47" s="86" t="s">
        <v>424</v>
      </c>
      <c r="E47" s="86" t="s">
        <v>425</v>
      </c>
      <c r="F47" s="23" t="s">
        <v>99</v>
      </c>
      <c r="G47" s="23" t="s">
        <v>15</v>
      </c>
      <c r="H47" s="23" t="s">
        <v>426</v>
      </c>
      <c r="I47" s="23">
        <v>84.5</v>
      </c>
      <c r="J47" s="23"/>
      <c r="K47" s="28">
        <f t="shared" si="4"/>
        <v>0.76818181818181819</v>
      </c>
      <c r="L47" s="23">
        <v>6</v>
      </c>
    </row>
    <row r="48" spans="1:12" ht="20.100000000000001" customHeight="1">
      <c r="A48" s="24">
        <v>0.49652777777777779</v>
      </c>
      <c r="B48" s="25">
        <v>625</v>
      </c>
      <c r="C48" s="23" t="s">
        <v>483</v>
      </c>
      <c r="D48" s="23" t="s">
        <v>484</v>
      </c>
      <c r="E48" s="23" t="s">
        <v>485</v>
      </c>
      <c r="F48" s="23" t="s">
        <v>43</v>
      </c>
      <c r="G48" s="23" t="s">
        <v>14</v>
      </c>
      <c r="H48" s="23" t="s">
        <v>15</v>
      </c>
      <c r="I48" s="23">
        <v>84</v>
      </c>
      <c r="J48" s="23" t="s">
        <v>543</v>
      </c>
      <c r="K48" s="28">
        <f t="shared" si="4"/>
        <v>0.76363636363636367</v>
      </c>
      <c r="L48" s="23">
        <v>7</v>
      </c>
    </row>
    <row r="49" spans="1:12" ht="20.100000000000001" customHeight="1">
      <c r="A49" s="24">
        <v>0.5756944444444444</v>
      </c>
      <c r="B49" s="25">
        <v>641</v>
      </c>
      <c r="C49" s="23" t="s">
        <v>329</v>
      </c>
      <c r="D49" s="23" t="s">
        <v>441</v>
      </c>
      <c r="E49" s="23" t="s">
        <v>442</v>
      </c>
      <c r="F49" s="23" t="s">
        <v>290</v>
      </c>
      <c r="G49" s="23" t="s">
        <v>297</v>
      </c>
      <c r="H49" s="23" t="s">
        <v>15</v>
      </c>
      <c r="I49" s="23">
        <v>84</v>
      </c>
      <c r="J49" s="23" t="s">
        <v>545</v>
      </c>
      <c r="K49" s="28">
        <f t="shared" si="4"/>
        <v>0.76363636363636367</v>
      </c>
      <c r="L49" s="23">
        <v>8</v>
      </c>
    </row>
    <row r="50" spans="1:12" ht="20.100000000000001" customHeight="1">
      <c r="A50" s="24">
        <v>0.52777777777777779</v>
      </c>
      <c r="B50" s="25">
        <v>626</v>
      </c>
      <c r="C50" s="30" t="s">
        <v>140</v>
      </c>
      <c r="D50" s="30" t="s">
        <v>434</v>
      </c>
      <c r="E50" s="30" t="s">
        <v>495</v>
      </c>
      <c r="F50" s="23" t="s">
        <v>95</v>
      </c>
      <c r="G50" s="23" t="s">
        <v>15</v>
      </c>
      <c r="H50" s="23" t="s">
        <v>15</v>
      </c>
      <c r="I50" s="23">
        <v>84</v>
      </c>
      <c r="J50" s="23" t="s">
        <v>546</v>
      </c>
      <c r="K50" s="28">
        <f t="shared" si="4"/>
        <v>0.76363636363636367</v>
      </c>
      <c r="L50" s="23">
        <v>9</v>
      </c>
    </row>
    <row r="51" spans="1:12" ht="20.100000000000001" customHeight="1">
      <c r="A51" s="24">
        <v>0.50069444444444444</v>
      </c>
      <c r="B51" s="25">
        <v>632</v>
      </c>
      <c r="C51" s="30" t="s">
        <v>480</v>
      </c>
      <c r="D51" s="30" t="s">
        <v>481</v>
      </c>
      <c r="E51" s="30" t="s">
        <v>512</v>
      </c>
      <c r="F51" s="23" t="s">
        <v>95</v>
      </c>
      <c r="G51" s="23" t="s">
        <v>15</v>
      </c>
      <c r="H51" s="23" t="s">
        <v>15</v>
      </c>
      <c r="I51" s="23">
        <v>83.5</v>
      </c>
      <c r="J51" s="23"/>
      <c r="K51" s="28">
        <f t="shared" si="4"/>
        <v>0.75909090909090904</v>
      </c>
      <c r="L51" s="23">
        <v>10</v>
      </c>
    </row>
    <row r="52" spans="1:12" ht="20.100000000000001" customHeight="1">
      <c r="A52" s="24">
        <v>0.50555555555555554</v>
      </c>
      <c r="B52" s="25">
        <v>627</v>
      </c>
      <c r="C52" s="23" t="s">
        <v>140</v>
      </c>
      <c r="D52" s="23" t="s">
        <v>477</v>
      </c>
      <c r="E52" s="23" t="s">
        <v>478</v>
      </c>
      <c r="F52" s="23" t="s">
        <v>99</v>
      </c>
      <c r="G52" s="23" t="s">
        <v>15</v>
      </c>
      <c r="H52" s="23" t="s">
        <v>15</v>
      </c>
      <c r="I52" s="23">
        <v>81.5</v>
      </c>
      <c r="J52" s="23" t="s">
        <v>544</v>
      </c>
      <c r="K52" s="28">
        <f t="shared" si="4"/>
        <v>0.74090909090909096</v>
      </c>
      <c r="L52" s="23">
        <v>11</v>
      </c>
    </row>
    <row r="53" spans="1:12" ht="20.100000000000001" customHeight="1">
      <c r="A53" s="24">
        <v>0.54166666666666663</v>
      </c>
      <c r="B53" s="25">
        <v>635</v>
      </c>
      <c r="C53" s="23" t="s">
        <v>287</v>
      </c>
      <c r="D53" s="23" t="s">
        <v>88</v>
      </c>
      <c r="E53" s="23" t="s">
        <v>479</v>
      </c>
      <c r="F53" s="23" t="s">
        <v>290</v>
      </c>
      <c r="G53" s="23" t="s">
        <v>203</v>
      </c>
      <c r="H53" s="23" t="s">
        <v>15</v>
      </c>
      <c r="I53" s="23">
        <v>81.5</v>
      </c>
      <c r="J53" s="23" t="s">
        <v>547</v>
      </c>
      <c r="K53" s="28">
        <f t="shared" si="4"/>
        <v>0.74090909090909096</v>
      </c>
      <c r="L53" s="23">
        <v>12</v>
      </c>
    </row>
    <row r="54" spans="1:12" ht="20.100000000000001" customHeight="1">
      <c r="A54" s="24">
        <v>0.58472222222222225</v>
      </c>
      <c r="B54" s="25">
        <v>643</v>
      </c>
      <c r="C54" s="23" t="s">
        <v>465</v>
      </c>
      <c r="D54" s="23" t="s">
        <v>466</v>
      </c>
      <c r="E54" s="23" t="s">
        <v>467</v>
      </c>
      <c r="F54" s="23" t="s">
        <v>95</v>
      </c>
      <c r="G54" s="23" t="s">
        <v>15</v>
      </c>
      <c r="H54" s="23" t="s">
        <v>15</v>
      </c>
      <c r="I54" s="23">
        <v>80.5</v>
      </c>
      <c r="J54" s="23"/>
      <c r="K54" s="28">
        <f t="shared" si="4"/>
        <v>0.73181818181818181</v>
      </c>
      <c r="L54" s="23">
        <v>13</v>
      </c>
    </row>
    <row r="55" spans="1:12" ht="20.100000000000001" customHeight="1">
      <c r="A55" s="24">
        <v>0.53680555555555554</v>
      </c>
      <c r="B55" s="25">
        <v>634</v>
      </c>
      <c r="C55" s="23" t="s">
        <v>329</v>
      </c>
      <c r="D55" s="23" t="s">
        <v>441</v>
      </c>
      <c r="E55" s="23" t="s">
        <v>528</v>
      </c>
      <c r="F55" s="23" t="s">
        <v>290</v>
      </c>
      <c r="G55" s="23" t="s">
        <v>203</v>
      </c>
      <c r="H55" s="23" t="s">
        <v>15</v>
      </c>
      <c r="I55" s="23">
        <v>77</v>
      </c>
      <c r="J55" s="23"/>
      <c r="K55" s="28">
        <f t="shared" si="4"/>
        <v>0.7</v>
      </c>
      <c r="L55" s="23">
        <v>14</v>
      </c>
    </row>
    <row r="56" spans="1:12" ht="20.100000000000001" customHeight="1">
      <c r="A56" s="24">
        <v>0.56666666666666665</v>
      </c>
      <c r="B56" s="25">
        <v>639</v>
      </c>
      <c r="C56" s="23" t="s">
        <v>443</v>
      </c>
      <c r="D56" s="23" t="s">
        <v>444</v>
      </c>
      <c r="E56" s="23" t="s">
        <v>445</v>
      </c>
      <c r="F56" s="23" t="s">
        <v>64</v>
      </c>
      <c r="G56" s="23" t="s">
        <v>15</v>
      </c>
      <c r="H56" s="23" t="s">
        <v>15</v>
      </c>
      <c r="I56" s="23">
        <v>76</v>
      </c>
      <c r="J56" s="23" t="s">
        <v>539</v>
      </c>
      <c r="K56" s="28">
        <f t="shared" si="4"/>
        <v>0.69090909090909092</v>
      </c>
      <c r="L56" s="23">
        <v>15</v>
      </c>
    </row>
    <row r="57" spans="1:12" ht="20.100000000000001" customHeight="1">
      <c r="A57" s="24">
        <v>0.57986111111111116</v>
      </c>
      <c r="B57" s="25">
        <v>642</v>
      </c>
      <c r="C57" s="23" t="s">
        <v>463</v>
      </c>
      <c r="D57" s="23" t="s">
        <v>58</v>
      </c>
      <c r="E57" s="23" t="s">
        <v>464</v>
      </c>
      <c r="F57" s="23" t="s">
        <v>290</v>
      </c>
      <c r="G57" s="23" t="s">
        <v>297</v>
      </c>
      <c r="H57" s="23" t="s">
        <v>15</v>
      </c>
      <c r="I57" s="23">
        <v>76</v>
      </c>
      <c r="J57" s="23" t="s">
        <v>549</v>
      </c>
      <c r="K57" s="28">
        <f t="shared" si="4"/>
        <v>0.69090909090909092</v>
      </c>
      <c r="L57" s="23">
        <v>16</v>
      </c>
    </row>
    <row r="58" spans="1:12" ht="20.100000000000001" customHeight="1">
      <c r="A58" s="24">
        <v>0.59375</v>
      </c>
      <c r="B58" s="25">
        <v>645</v>
      </c>
      <c r="C58" s="23" t="s">
        <v>471</v>
      </c>
      <c r="D58" s="23" t="s">
        <v>155</v>
      </c>
      <c r="E58" s="23" t="s">
        <v>472</v>
      </c>
      <c r="F58" s="23" t="s">
        <v>290</v>
      </c>
      <c r="G58" s="23" t="s">
        <v>203</v>
      </c>
      <c r="H58" s="23" t="s">
        <v>15</v>
      </c>
      <c r="I58" s="23">
        <v>76</v>
      </c>
      <c r="J58" s="23" t="s">
        <v>548</v>
      </c>
      <c r="K58" s="28">
        <f t="shared" si="4"/>
        <v>0.69090909090909092</v>
      </c>
      <c r="L58" s="23">
        <v>17</v>
      </c>
    </row>
    <row r="59" spans="1:12" ht="20.100000000000001" customHeight="1">
      <c r="A59" s="24">
        <v>0.56180555555555556</v>
      </c>
      <c r="B59" s="25">
        <v>638</v>
      </c>
      <c r="C59" s="9" t="s">
        <v>447</v>
      </c>
      <c r="D59" s="9" t="s">
        <v>20</v>
      </c>
      <c r="E59" s="9" t="s">
        <v>448</v>
      </c>
      <c r="F59" s="23" t="s">
        <v>99</v>
      </c>
      <c r="G59" s="23" t="s">
        <v>15</v>
      </c>
      <c r="H59" s="23" t="s">
        <v>15</v>
      </c>
      <c r="I59" s="23">
        <v>75.5</v>
      </c>
      <c r="J59" s="23"/>
      <c r="K59" s="28">
        <f t="shared" si="4"/>
        <v>0.6863636363636364</v>
      </c>
      <c r="L59" s="23">
        <v>18</v>
      </c>
    </row>
    <row r="60" spans="1:12" ht="20.100000000000001" customHeight="1">
      <c r="A60" s="24">
        <v>0.55277777777777781</v>
      </c>
      <c r="B60" s="25">
        <v>636</v>
      </c>
      <c r="C60" s="23" t="s">
        <v>140</v>
      </c>
      <c r="D60" s="23" t="s">
        <v>446</v>
      </c>
      <c r="E60" s="23" t="s">
        <v>534</v>
      </c>
      <c r="F60" s="23" t="s">
        <v>43</v>
      </c>
      <c r="G60" s="23" t="s">
        <v>14</v>
      </c>
      <c r="H60" s="23" t="s">
        <v>15</v>
      </c>
      <c r="I60" s="23">
        <v>75</v>
      </c>
      <c r="J60" s="23"/>
      <c r="K60" s="28">
        <f t="shared" si="4"/>
        <v>0.68181818181818177</v>
      </c>
      <c r="L60" s="23">
        <v>19</v>
      </c>
    </row>
    <row r="61" spans="1:12" ht="20.100000000000001" customHeight="1">
      <c r="A61" s="24">
        <v>0.59791666666666665</v>
      </c>
      <c r="B61" s="25">
        <v>646</v>
      </c>
      <c r="C61" s="23" t="s">
        <v>486</v>
      </c>
      <c r="D61" s="23" t="s">
        <v>420</v>
      </c>
      <c r="E61" s="23" t="s">
        <v>487</v>
      </c>
      <c r="F61" s="23" t="s">
        <v>290</v>
      </c>
      <c r="G61" s="23" t="s">
        <v>297</v>
      </c>
      <c r="H61" s="23" t="s">
        <v>15</v>
      </c>
      <c r="I61" s="23">
        <v>69</v>
      </c>
      <c r="J61" s="23"/>
      <c r="K61" s="28">
        <f t="shared" si="4"/>
        <v>0.62727272727272732</v>
      </c>
      <c r="L61" s="23">
        <v>20</v>
      </c>
    </row>
  </sheetData>
  <sortState ref="A42:L61">
    <sortCondition ref="L42:L61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horizontalDpi="4294967293" verticalDpi="0" r:id="rId1"/>
  <headerFooter>
    <oddHeader>&amp;L&amp;"Arial,Bold"&amp;14JUNIOR DRESSAGE AND RIDING TEST</oddHeader>
  </headerFooter>
  <rowBreaks count="2" manualBreakCount="2">
    <brk id="18" max="16383" man="1"/>
    <brk id="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L33" sqref="A1:L33"/>
    </sheetView>
  </sheetViews>
  <sheetFormatPr defaultRowHeight="12.75"/>
  <cols>
    <col min="1" max="1" width="5.5703125" bestFit="1" customWidth="1"/>
    <col min="3" max="3" width="17.7109375" customWidth="1"/>
    <col min="4" max="4" width="23.42578125" bestFit="1" customWidth="1"/>
    <col min="5" max="5" width="29.7109375" bestFit="1" customWidth="1"/>
    <col min="6" max="6" width="17.5703125" bestFit="1" customWidth="1"/>
  </cols>
  <sheetData>
    <row r="1" spans="1:1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250</v>
      </c>
      <c r="J1" s="6" t="s">
        <v>254</v>
      </c>
      <c r="K1" s="12" t="s">
        <v>251</v>
      </c>
      <c r="L1" s="6" t="s">
        <v>252</v>
      </c>
    </row>
    <row r="2" spans="1:12">
      <c r="A2" s="5" t="s">
        <v>422</v>
      </c>
      <c r="B2" s="22" t="s">
        <v>9</v>
      </c>
      <c r="K2" s="28"/>
      <c r="L2" s="23"/>
    </row>
    <row r="3" spans="1:12">
      <c r="A3" s="24">
        <v>0.4548611111111111</v>
      </c>
      <c r="B3" s="25">
        <v>527</v>
      </c>
      <c r="C3" s="23" t="s">
        <v>140</v>
      </c>
      <c r="D3" s="23" t="s">
        <v>434</v>
      </c>
      <c r="E3" s="23" t="s">
        <v>435</v>
      </c>
      <c r="F3" s="23" t="s">
        <v>95</v>
      </c>
      <c r="G3" s="23" t="s">
        <v>15</v>
      </c>
      <c r="H3" s="23" t="s">
        <v>15</v>
      </c>
      <c r="I3" s="23">
        <v>181</v>
      </c>
      <c r="J3" s="23">
        <v>62.5</v>
      </c>
      <c r="K3" s="28">
        <f t="shared" ref="K3:K7" si="0">I3/260</f>
        <v>0.69615384615384612</v>
      </c>
      <c r="L3" s="23">
        <v>1</v>
      </c>
    </row>
    <row r="4" spans="1:12">
      <c r="A4" s="52">
        <v>0.45902777777777776</v>
      </c>
      <c r="B4" s="25">
        <v>529</v>
      </c>
      <c r="C4" s="23" t="s">
        <v>21</v>
      </c>
      <c r="D4" s="23" t="s">
        <v>438</v>
      </c>
      <c r="E4" s="23" t="s">
        <v>439</v>
      </c>
      <c r="F4" s="23" t="s">
        <v>39</v>
      </c>
      <c r="G4" s="23" t="s">
        <v>15</v>
      </c>
      <c r="H4" s="23" t="s">
        <v>15</v>
      </c>
      <c r="I4" s="23">
        <v>173</v>
      </c>
      <c r="J4" s="23">
        <v>60.5</v>
      </c>
      <c r="K4" s="28">
        <f t="shared" si="0"/>
        <v>0.66538461538461535</v>
      </c>
      <c r="L4" s="23">
        <v>2</v>
      </c>
    </row>
    <row r="5" spans="1:12">
      <c r="A5" s="24">
        <v>0.46388888888888891</v>
      </c>
      <c r="B5" s="25">
        <v>522</v>
      </c>
      <c r="C5" s="23" t="s">
        <v>423</v>
      </c>
      <c r="D5" s="23" t="s">
        <v>424</v>
      </c>
      <c r="E5" s="23" t="s">
        <v>425</v>
      </c>
      <c r="F5" s="23" t="s">
        <v>99</v>
      </c>
      <c r="G5" s="23" t="s">
        <v>15</v>
      </c>
      <c r="H5" s="23" t="s">
        <v>426</v>
      </c>
      <c r="I5" s="23">
        <v>171</v>
      </c>
      <c r="J5" s="23">
        <v>59.5</v>
      </c>
      <c r="K5" s="28">
        <f t="shared" si="0"/>
        <v>0.65769230769230769</v>
      </c>
      <c r="L5" s="23">
        <v>3</v>
      </c>
    </row>
    <row r="6" spans="1:12">
      <c r="A6" s="24">
        <v>0.46805555555555556</v>
      </c>
      <c r="B6" s="25">
        <v>523</v>
      </c>
      <c r="C6" s="23" t="s">
        <v>31</v>
      </c>
      <c r="D6" s="23" t="s">
        <v>427</v>
      </c>
      <c r="E6" s="23" t="s">
        <v>428</v>
      </c>
      <c r="F6" s="23" t="s">
        <v>290</v>
      </c>
      <c r="G6" s="23" t="s">
        <v>203</v>
      </c>
      <c r="H6" s="23" t="s">
        <v>15</v>
      </c>
      <c r="I6" s="23">
        <v>170.5</v>
      </c>
      <c r="J6" s="23">
        <v>61</v>
      </c>
      <c r="K6" s="28">
        <f t="shared" si="0"/>
        <v>0.65576923076923077</v>
      </c>
      <c r="L6" s="23">
        <v>4</v>
      </c>
    </row>
    <row r="7" spans="1:12">
      <c r="A7" s="24">
        <v>0.47291666666666665</v>
      </c>
      <c r="B7" s="25">
        <v>526</v>
      </c>
      <c r="C7" s="23" t="s">
        <v>431</v>
      </c>
      <c r="D7" s="23" t="s">
        <v>432</v>
      </c>
      <c r="E7" s="23" t="s">
        <v>433</v>
      </c>
      <c r="F7" s="23" t="s">
        <v>43</v>
      </c>
      <c r="G7" s="23" t="s">
        <v>15</v>
      </c>
      <c r="H7" s="23" t="s">
        <v>15</v>
      </c>
      <c r="I7" s="23">
        <v>168</v>
      </c>
      <c r="J7" s="23">
        <v>60</v>
      </c>
      <c r="K7" s="28">
        <f t="shared" si="0"/>
        <v>0.64615384615384619</v>
      </c>
      <c r="L7" s="23">
        <v>5</v>
      </c>
    </row>
    <row r="8" spans="1:12">
      <c r="A8" s="24">
        <v>0.48194444444444445</v>
      </c>
      <c r="B8" s="25">
        <v>524</v>
      </c>
      <c r="C8" s="23" t="s">
        <v>45</v>
      </c>
      <c r="D8" s="23" t="s">
        <v>429</v>
      </c>
      <c r="E8" s="23" t="s">
        <v>430</v>
      </c>
      <c r="F8" s="23" t="s">
        <v>290</v>
      </c>
      <c r="G8" s="23" t="s">
        <v>297</v>
      </c>
      <c r="H8" s="23" t="s">
        <v>15</v>
      </c>
      <c r="I8" s="23" t="s">
        <v>513</v>
      </c>
      <c r="J8" s="23" t="s">
        <v>513</v>
      </c>
      <c r="K8" s="28"/>
      <c r="L8" s="23"/>
    </row>
    <row r="9" spans="1:12">
      <c r="A9" s="24">
        <v>0.4861111111111111</v>
      </c>
      <c r="B9" s="26"/>
      <c r="C9" s="27"/>
      <c r="D9" s="27"/>
      <c r="E9" s="27"/>
      <c r="F9" s="27"/>
      <c r="G9" s="23" t="s">
        <v>15</v>
      </c>
      <c r="H9" s="23" t="s">
        <v>15</v>
      </c>
      <c r="I9" s="23"/>
      <c r="J9" s="23"/>
      <c r="K9" s="28"/>
      <c r="L9" s="23"/>
    </row>
    <row r="10" spans="1:12">
      <c r="A10" s="5" t="s">
        <v>422</v>
      </c>
      <c r="B10" s="22" t="s">
        <v>440</v>
      </c>
      <c r="C10" s="23"/>
      <c r="D10" s="23"/>
      <c r="E10" s="23"/>
      <c r="F10" s="23"/>
      <c r="G10" s="23"/>
      <c r="H10" s="23"/>
      <c r="I10" s="23"/>
      <c r="J10" s="23"/>
      <c r="K10" s="28"/>
      <c r="L10" s="23"/>
    </row>
    <row r="11" spans="1:12">
      <c r="A11" s="24">
        <v>0.48958333333333331</v>
      </c>
      <c r="B11" s="25">
        <v>500</v>
      </c>
      <c r="C11" s="23" t="s">
        <v>189</v>
      </c>
      <c r="D11" s="23" t="s">
        <v>441</v>
      </c>
      <c r="E11" s="23" t="s">
        <v>442</v>
      </c>
      <c r="F11" s="23" t="s">
        <v>290</v>
      </c>
      <c r="G11" s="23" t="s">
        <v>297</v>
      </c>
      <c r="H11" s="23" t="s">
        <v>15</v>
      </c>
      <c r="I11" s="23">
        <v>137.5</v>
      </c>
      <c r="J11" s="23">
        <v>55</v>
      </c>
      <c r="K11" s="28">
        <f t="shared" ref="K11:K17" si="1">I11/200</f>
        <v>0.6875</v>
      </c>
      <c r="L11" s="23">
        <v>1</v>
      </c>
    </row>
    <row r="12" spans="1:12">
      <c r="A12" s="24">
        <v>0.51180555555555551</v>
      </c>
      <c r="B12" s="25">
        <v>505</v>
      </c>
      <c r="C12" s="23" t="s">
        <v>451</v>
      </c>
      <c r="D12" s="23" t="s">
        <v>452</v>
      </c>
      <c r="E12" s="23" t="s">
        <v>453</v>
      </c>
      <c r="F12" s="23" t="s">
        <v>95</v>
      </c>
      <c r="G12" s="23" t="s">
        <v>15</v>
      </c>
      <c r="H12" s="23" t="s">
        <v>15</v>
      </c>
      <c r="I12" s="23">
        <v>136</v>
      </c>
      <c r="J12" s="23">
        <v>56</v>
      </c>
      <c r="K12" s="28">
        <f t="shared" si="1"/>
        <v>0.68</v>
      </c>
      <c r="L12" s="23">
        <v>2</v>
      </c>
    </row>
    <row r="13" spans="1:12">
      <c r="A13" s="24">
        <v>0.50763888888888886</v>
      </c>
      <c r="B13" s="25">
        <v>504</v>
      </c>
      <c r="C13" s="23" t="s">
        <v>449</v>
      </c>
      <c r="D13" s="23" t="s">
        <v>450</v>
      </c>
      <c r="E13" s="23" t="s">
        <v>526</v>
      </c>
      <c r="F13" s="23" t="s">
        <v>39</v>
      </c>
      <c r="G13" s="23" t="s">
        <v>15</v>
      </c>
      <c r="H13" s="23" t="s">
        <v>15</v>
      </c>
      <c r="I13" s="23">
        <v>136</v>
      </c>
      <c r="J13" s="23">
        <v>55</v>
      </c>
      <c r="K13" s="28">
        <f t="shared" si="1"/>
        <v>0.68</v>
      </c>
      <c r="L13" s="23">
        <v>3</v>
      </c>
    </row>
    <row r="14" spans="1:12">
      <c r="A14" s="24">
        <v>0.49861111111111112</v>
      </c>
      <c r="B14" s="25">
        <v>502</v>
      </c>
      <c r="C14" s="23" t="s">
        <v>140</v>
      </c>
      <c r="D14" s="23" t="s">
        <v>446</v>
      </c>
      <c r="E14" s="23" t="s">
        <v>534</v>
      </c>
      <c r="F14" s="23" t="s">
        <v>43</v>
      </c>
      <c r="G14" s="23" t="s">
        <v>15</v>
      </c>
      <c r="H14" s="23" t="s">
        <v>15</v>
      </c>
      <c r="I14" s="23">
        <v>129.5</v>
      </c>
      <c r="J14" s="23">
        <v>53</v>
      </c>
      <c r="K14" s="28">
        <f t="shared" si="1"/>
        <v>0.64749999999999996</v>
      </c>
      <c r="L14" s="23">
        <v>4</v>
      </c>
    </row>
    <row r="15" spans="1:12">
      <c r="A15" s="24">
        <v>0.51666666666666672</v>
      </c>
      <c r="B15" s="25">
        <v>506</v>
      </c>
      <c r="C15" s="23" t="s">
        <v>189</v>
      </c>
      <c r="D15" s="23" t="s">
        <v>441</v>
      </c>
      <c r="E15" s="23" t="s">
        <v>528</v>
      </c>
      <c r="F15" s="23" t="s">
        <v>290</v>
      </c>
      <c r="G15" s="23" t="s">
        <v>203</v>
      </c>
      <c r="H15" s="23" t="s">
        <v>15</v>
      </c>
      <c r="I15" s="23">
        <v>129</v>
      </c>
      <c r="J15" s="23">
        <v>52</v>
      </c>
      <c r="K15" s="28">
        <f t="shared" si="1"/>
        <v>0.64500000000000002</v>
      </c>
      <c r="L15" s="23">
        <v>5</v>
      </c>
    </row>
    <row r="16" spans="1:12">
      <c r="A16" s="24">
        <v>0.49375000000000002</v>
      </c>
      <c r="B16" s="25">
        <v>501</v>
      </c>
      <c r="C16" s="23" t="s">
        <v>443</v>
      </c>
      <c r="D16" s="23" t="s">
        <v>444</v>
      </c>
      <c r="E16" s="23" t="s">
        <v>445</v>
      </c>
      <c r="F16" s="23" t="s">
        <v>64</v>
      </c>
      <c r="G16" s="23" t="s">
        <v>15</v>
      </c>
      <c r="H16" s="23" t="s">
        <v>15</v>
      </c>
      <c r="I16" s="23">
        <v>127.5</v>
      </c>
      <c r="J16" s="23">
        <v>51</v>
      </c>
      <c r="K16" s="28">
        <f t="shared" si="1"/>
        <v>0.63749999999999996</v>
      </c>
      <c r="L16" s="23">
        <v>6</v>
      </c>
    </row>
    <row r="17" spans="1:12">
      <c r="A17" s="24">
        <v>0.50277777777777777</v>
      </c>
      <c r="B17" s="25">
        <v>503</v>
      </c>
      <c r="C17" s="23" t="s">
        <v>447</v>
      </c>
      <c r="D17" s="23" t="s">
        <v>20</v>
      </c>
      <c r="E17" s="23" t="s">
        <v>448</v>
      </c>
      <c r="F17" s="23" t="s">
        <v>99</v>
      </c>
      <c r="G17" s="23" t="s">
        <v>15</v>
      </c>
      <c r="H17" s="23" t="s">
        <v>15</v>
      </c>
      <c r="I17" s="23">
        <v>123.5</v>
      </c>
      <c r="J17" s="23">
        <v>52</v>
      </c>
      <c r="K17" s="28">
        <f t="shared" si="1"/>
        <v>0.61750000000000005</v>
      </c>
      <c r="L17" s="23">
        <v>7</v>
      </c>
    </row>
    <row r="18" spans="1:12">
      <c r="A18" s="5" t="s">
        <v>422</v>
      </c>
      <c r="B18" s="22" t="s">
        <v>454</v>
      </c>
      <c r="C18" s="23"/>
      <c r="D18" s="23"/>
      <c r="E18" s="23"/>
      <c r="F18" s="23"/>
      <c r="G18" s="23"/>
      <c r="H18" s="23"/>
      <c r="I18" s="23"/>
      <c r="J18" s="23"/>
      <c r="K18" s="28"/>
      <c r="L18" s="23"/>
    </row>
    <row r="19" spans="1:12">
      <c r="A19" s="24">
        <v>0.54097222222222219</v>
      </c>
      <c r="B19" s="25">
        <v>517</v>
      </c>
      <c r="C19" s="23" t="s">
        <v>123</v>
      </c>
      <c r="D19" s="23" t="s">
        <v>285</v>
      </c>
      <c r="E19" s="23" t="s">
        <v>462</v>
      </c>
      <c r="F19" s="23" t="s">
        <v>64</v>
      </c>
      <c r="G19" s="23" t="s">
        <v>15</v>
      </c>
      <c r="H19" s="23" t="s">
        <v>15</v>
      </c>
      <c r="I19" s="23" t="s">
        <v>513</v>
      </c>
      <c r="J19" s="23"/>
      <c r="K19" s="28" t="s">
        <v>513</v>
      </c>
      <c r="L19" s="23"/>
    </row>
    <row r="20" spans="1:12">
      <c r="A20" s="24">
        <v>0.55000000000000004</v>
      </c>
      <c r="B20" s="25">
        <v>519</v>
      </c>
      <c r="C20" s="23" t="s">
        <v>465</v>
      </c>
      <c r="D20" s="23" t="s">
        <v>466</v>
      </c>
      <c r="E20" s="23" t="s">
        <v>467</v>
      </c>
      <c r="F20" s="23" t="s">
        <v>95</v>
      </c>
      <c r="G20" s="23" t="s">
        <v>15</v>
      </c>
      <c r="H20" s="23" t="s">
        <v>15</v>
      </c>
      <c r="I20" s="23">
        <v>173</v>
      </c>
      <c r="J20" s="23">
        <v>56</v>
      </c>
      <c r="K20" s="28">
        <f t="shared" ref="K20:K25" si="2">I20/250</f>
        <v>0.69199999999999995</v>
      </c>
      <c r="L20" s="23">
        <v>1</v>
      </c>
    </row>
    <row r="21" spans="1:12">
      <c r="A21" s="24">
        <v>0.55902777777777779</v>
      </c>
      <c r="B21" s="25">
        <v>521</v>
      </c>
      <c r="C21" s="23" t="s">
        <v>471</v>
      </c>
      <c r="D21" s="23" t="s">
        <v>155</v>
      </c>
      <c r="E21" s="23" t="s">
        <v>472</v>
      </c>
      <c r="F21" s="23" t="s">
        <v>290</v>
      </c>
      <c r="G21" s="23" t="s">
        <v>203</v>
      </c>
      <c r="H21" s="23"/>
      <c r="I21" s="23">
        <v>173</v>
      </c>
      <c r="J21" s="23">
        <v>56</v>
      </c>
      <c r="K21" s="28">
        <f t="shared" si="2"/>
        <v>0.69199999999999995</v>
      </c>
      <c r="L21" s="23">
        <v>1</v>
      </c>
    </row>
    <row r="22" spans="1:12">
      <c r="A22" s="24">
        <v>0.53680555555555554</v>
      </c>
      <c r="B22" s="25">
        <v>516</v>
      </c>
      <c r="C22" s="23" t="s">
        <v>459</v>
      </c>
      <c r="D22" s="23" t="s">
        <v>460</v>
      </c>
      <c r="E22" s="23" t="s">
        <v>461</v>
      </c>
      <c r="F22" s="23" t="s">
        <v>99</v>
      </c>
      <c r="G22" s="23" t="s">
        <v>15</v>
      </c>
      <c r="H22" s="23" t="s">
        <v>15</v>
      </c>
      <c r="I22" s="23">
        <v>173</v>
      </c>
      <c r="J22" s="23">
        <v>55</v>
      </c>
      <c r="K22" s="28">
        <f t="shared" si="2"/>
        <v>0.69199999999999995</v>
      </c>
      <c r="L22" s="23">
        <v>3</v>
      </c>
    </row>
    <row r="23" spans="1:12">
      <c r="A23" s="24">
        <v>0.52777777777777779</v>
      </c>
      <c r="B23" s="25">
        <v>514</v>
      </c>
      <c r="C23" s="23" t="s">
        <v>455</v>
      </c>
      <c r="D23" s="23" t="s">
        <v>456</v>
      </c>
      <c r="E23" s="23" t="s">
        <v>457</v>
      </c>
      <c r="F23" s="23" t="s">
        <v>43</v>
      </c>
      <c r="G23" s="23" t="s">
        <v>15</v>
      </c>
      <c r="H23" s="23" t="s">
        <v>15</v>
      </c>
      <c r="I23" s="23">
        <v>169</v>
      </c>
      <c r="J23" s="23">
        <v>55</v>
      </c>
      <c r="K23" s="28">
        <f t="shared" si="2"/>
        <v>0.67600000000000005</v>
      </c>
      <c r="L23" s="23">
        <v>4</v>
      </c>
    </row>
    <row r="24" spans="1:12">
      <c r="A24" s="24">
        <v>0.54583333333333328</v>
      </c>
      <c r="B24" s="25">
        <v>518</v>
      </c>
      <c r="C24" s="23" t="s">
        <v>463</v>
      </c>
      <c r="D24" s="23" t="s">
        <v>58</v>
      </c>
      <c r="E24" s="23" t="s">
        <v>464</v>
      </c>
      <c r="F24" s="23" t="s">
        <v>290</v>
      </c>
      <c r="G24" s="23" t="s">
        <v>297</v>
      </c>
      <c r="H24" s="23" t="s">
        <v>15</v>
      </c>
      <c r="I24" s="23">
        <v>166.5</v>
      </c>
      <c r="J24" s="23">
        <v>66.599999999999994</v>
      </c>
      <c r="K24" s="28">
        <f t="shared" si="2"/>
        <v>0.66600000000000004</v>
      </c>
      <c r="L24" s="23">
        <v>5</v>
      </c>
    </row>
    <row r="25" spans="1:12">
      <c r="A25" s="58">
        <v>0.55486111111111114</v>
      </c>
      <c r="B25" s="25">
        <v>520</v>
      </c>
      <c r="C25" s="23" t="s">
        <v>468</v>
      </c>
      <c r="D25" s="23" t="s">
        <v>469</v>
      </c>
      <c r="E25" s="23" t="s">
        <v>470</v>
      </c>
      <c r="F25" s="23" t="s">
        <v>39</v>
      </c>
      <c r="G25" s="23" t="s">
        <v>15</v>
      </c>
      <c r="H25" s="23" t="s">
        <v>15</v>
      </c>
      <c r="I25" s="23">
        <v>156</v>
      </c>
      <c r="J25" s="23">
        <v>50</v>
      </c>
      <c r="K25" s="28">
        <f t="shared" si="2"/>
        <v>0.624</v>
      </c>
      <c r="L25" s="23">
        <v>6</v>
      </c>
    </row>
    <row r="26" spans="1:12">
      <c r="A26" s="5" t="s">
        <v>422</v>
      </c>
      <c r="B26" s="22" t="s">
        <v>473</v>
      </c>
      <c r="C26" s="23"/>
      <c r="D26" s="23"/>
      <c r="E26" s="23"/>
      <c r="F26" s="23"/>
      <c r="G26" s="23"/>
      <c r="H26" s="23"/>
      <c r="I26" s="23"/>
      <c r="J26" s="23"/>
      <c r="K26" s="28"/>
      <c r="L26" s="23"/>
    </row>
    <row r="27" spans="1:12">
      <c r="A27" s="24">
        <v>0.48333333333333334</v>
      </c>
      <c r="B27" s="25">
        <v>511</v>
      </c>
      <c r="C27" s="23" t="s">
        <v>483</v>
      </c>
      <c r="D27" s="23" t="s">
        <v>484</v>
      </c>
      <c r="E27" s="23" t="s">
        <v>485</v>
      </c>
      <c r="F27" s="23" t="s">
        <v>43</v>
      </c>
      <c r="G27" s="23" t="s">
        <v>15</v>
      </c>
      <c r="H27" s="23" t="s">
        <v>15</v>
      </c>
      <c r="I27" s="23">
        <v>169.5</v>
      </c>
      <c r="J27" s="23">
        <v>56</v>
      </c>
      <c r="K27" s="28">
        <f t="shared" ref="K27:K33" si="3">I27/240</f>
        <v>0.70625000000000004</v>
      </c>
      <c r="L27" s="23">
        <v>1</v>
      </c>
    </row>
    <row r="28" spans="1:12">
      <c r="A28" s="24">
        <v>0.49236111111111114</v>
      </c>
      <c r="B28" s="25">
        <v>513</v>
      </c>
      <c r="C28" s="23" t="s">
        <v>488</v>
      </c>
      <c r="D28" s="23" t="s">
        <v>489</v>
      </c>
      <c r="E28" s="23" t="s">
        <v>490</v>
      </c>
      <c r="F28" s="23" t="s">
        <v>39</v>
      </c>
      <c r="G28" s="23" t="s">
        <v>15</v>
      </c>
      <c r="H28" s="23" t="s">
        <v>15</v>
      </c>
      <c r="I28" s="23">
        <v>163.5</v>
      </c>
      <c r="J28" s="23">
        <v>54</v>
      </c>
      <c r="K28" s="28">
        <f t="shared" si="3"/>
        <v>0.68125000000000002</v>
      </c>
      <c r="L28" s="23">
        <v>2</v>
      </c>
    </row>
    <row r="29" spans="1:12">
      <c r="A29" s="24">
        <v>0.47847222222222224</v>
      </c>
      <c r="B29" s="25">
        <v>510</v>
      </c>
      <c r="C29" s="23" t="s">
        <v>480</v>
      </c>
      <c r="D29" s="23" t="s">
        <v>481</v>
      </c>
      <c r="E29" s="23" t="s">
        <v>482</v>
      </c>
      <c r="F29" s="23" t="s">
        <v>95</v>
      </c>
      <c r="G29" s="23" t="s">
        <v>15</v>
      </c>
      <c r="H29" s="23" t="s">
        <v>15</v>
      </c>
      <c r="I29" s="23">
        <v>162</v>
      </c>
      <c r="J29" s="23">
        <v>53</v>
      </c>
      <c r="K29" s="28">
        <f t="shared" si="3"/>
        <v>0.67500000000000004</v>
      </c>
      <c r="L29" s="23">
        <v>3</v>
      </c>
    </row>
    <row r="30" spans="1:12">
      <c r="A30" s="24">
        <v>0.46527777777777779</v>
      </c>
      <c r="B30" s="25">
        <v>507</v>
      </c>
      <c r="C30" s="23" t="s">
        <v>474</v>
      </c>
      <c r="D30" s="23" t="s">
        <v>475</v>
      </c>
      <c r="E30" s="23" t="s">
        <v>476</v>
      </c>
      <c r="F30" s="23" t="s">
        <v>64</v>
      </c>
      <c r="G30" s="24">
        <v>0.50694444444444398</v>
      </c>
      <c r="H30" s="23" t="s">
        <v>15</v>
      </c>
      <c r="I30" s="23">
        <v>159</v>
      </c>
      <c r="J30" s="23">
        <v>54</v>
      </c>
      <c r="K30" s="28">
        <f t="shared" si="3"/>
        <v>0.66249999999999998</v>
      </c>
      <c r="L30" s="23">
        <v>4</v>
      </c>
    </row>
    <row r="31" spans="1:12">
      <c r="A31" s="24">
        <v>0.46944444444444444</v>
      </c>
      <c r="B31" s="25">
        <v>508</v>
      </c>
      <c r="C31" s="23" t="s">
        <v>140</v>
      </c>
      <c r="D31" s="23" t="s">
        <v>477</v>
      </c>
      <c r="E31" s="23" t="s">
        <v>478</v>
      </c>
      <c r="F31" s="23" t="s">
        <v>99</v>
      </c>
      <c r="G31" s="23" t="s">
        <v>15</v>
      </c>
      <c r="H31" s="23" t="s">
        <v>15</v>
      </c>
      <c r="I31" s="23">
        <v>156</v>
      </c>
      <c r="J31" s="23">
        <v>52</v>
      </c>
      <c r="K31" s="28">
        <f t="shared" si="3"/>
        <v>0.65</v>
      </c>
      <c r="L31" s="23">
        <v>5</v>
      </c>
    </row>
    <row r="32" spans="1:12">
      <c r="A32" s="24">
        <v>0.48749999999999999</v>
      </c>
      <c r="B32" s="25">
        <v>512</v>
      </c>
      <c r="C32" s="23" t="s">
        <v>486</v>
      </c>
      <c r="D32" s="23" t="s">
        <v>420</v>
      </c>
      <c r="E32" s="23" t="s">
        <v>487</v>
      </c>
      <c r="F32" s="23" t="s">
        <v>290</v>
      </c>
      <c r="G32" s="23" t="s">
        <v>297</v>
      </c>
      <c r="H32" s="23" t="s">
        <v>15</v>
      </c>
      <c r="I32" s="23">
        <v>142.5</v>
      </c>
      <c r="J32" s="23">
        <v>47</v>
      </c>
      <c r="K32" s="28">
        <f t="shared" si="3"/>
        <v>0.59375</v>
      </c>
      <c r="L32" s="23">
        <v>6</v>
      </c>
    </row>
    <row r="33" spans="1:12">
      <c r="A33" s="24">
        <v>0.47430555555555554</v>
      </c>
      <c r="B33" s="25">
        <v>509</v>
      </c>
      <c r="C33" s="23" t="s">
        <v>287</v>
      </c>
      <c r="D33" s="23" t="s">
        <v>88</v>
      </c>
      <c r="E33" s="23" t="s">
        <v>479</v>
      </c>
      <c r="F33" s="23" t="s">
        <v>290</v>
      </c>
      <c r="G33" s="23" t="s">
        <v>203</v>
      </c>
      <c r="H33" s="23" t="s">
        <v>15</v>
      </c>
      <c r="I33" s="23">
        <v>140</v>
      </c>
      <c r="J33" s="23">
        <v>48</v>
      </c>
      <c r="K33" s="28">
        <f t="shared" si="3"/>
        <v>0.58333333333333337</v>
      </c>
      <c r="L33" s="23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opLeftCell="A31" workbookViewId="0">
      <selection activeCell="C49" sqref="C49"/>
    </sheetView>
  </sheetViews>
  <sheetFormatPr defaultRowHeight="20.100000000000001" customHeight="1"/>
  <cols>
    <col min="1" max="1" width="9.5703125" customWidth="1"/>
    <col min="2" max="2" width="7.28515625" customWidth="1"/>
    <col min="3" max="3" width="13.5703125" customWidth="1"/>
    <col min="4" max="4" width="24.28515625" customWidth="1"/>
    <col min="5" max="5" width="33.7109375" customWidth="1"/>
    <col min="6" max="6" width="18.42578125" customWidth="1"/>
    <col min="7" max="7" width="7.5703125" bestFit="1" customWidth="1"/>
    <col min="8" max="8" width="5" bestFit="1" customWidth="1"/>
    <col min="9" max="9" width="10.7109375" customWidth="1"/>
    <col min="10" max="10" width="12.42578125" bestFit="1" customWidth="1"/>
    <col min="12" max="12" width="12.42578125" bestFit="1" customWidth="1"/>
    <col min="13" max="13" width="9.140625" style="87"/>
  </cols>
  <sheetData>
    <row r="1" spans="1:14" ht="20.100000000000001" customHeight="1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250</v>
      </c>
      <c r="J1" s="38" t="s">
        <v>254</v>
      </c>
      <c r="K1" s="79" t="s">
        <v>251</v>
      </c>
      <c r="L1" s="38" t="s">
        <v>252</v>
      </c>
    </row>
    <row r="2" spans="1:14" ht="20.100000000000001" customHeight="1">
      <c r="A2" s="63">
        <v>0.48333333333333334</v>
      </c>
      <c r="B2" s="64">
        <v>511</v>
      </c>
      <c r="C2" s="80" t="s">
        <v>483</v>
      </c>
      <c r="D2" s="80" t="s">
        <v>484</v>
      </c>
      <c r="E2" s="80" t="s">
        <v>485</v>
      </c>
      <c r="F2" s="80" t="s">
        <v>43</v>
      </c>
      <c r="G2" s="80" t="s">
        <v>15</v>
      </c>
      <c r="H2" s="80" t="s">
        <v>15</v>
      </c>
      <c r="I2" s="80">
        <v>169.5</v>
      </c>
      <c r="J2" s="80">
        <v>56</v>
      </c>
      <c r="K2" s="66">
        <f>I2/240</f>
        <v>0.70625000000000004</v>
      </c>
      <c r="L2" s="65">
        <v>1</v>
      </c>
      <c r="M2" s="88"/>
      <c r="N2" s="81"/>
    </row>
    <row r="3" spans="1:14" ht="20.100000000000001" customHeight="1">
      <c r="A3" s="67">
        <v>0.49861111111111112</v>
      </c>
      <c r="B3" s="25">
        <v>502</v>
      </c>
      <c r="C3" s="23" t="s">
        <v>140</v>
      </c>
      <c r="D3" s="23" t="s">
        <v>446</v>
      </c>
      <c r="E3" s="23" t="s">
        <v>534</v>
      </c>
      <c r="F3" s="23" t="s">
        <v>43</v>
      </c>
      <c r="G3" s="23" t="s">
        <v>15</v>
      </c>
      <c r="H3" s="23" t="s">
        <v>15</v>
      </c>
      <c r="I3" s="23">
        <v>129.5</v>
      </c>
      <c r="J3" s="23">
        <v>53</v>
      </c>
      <c r="K3" s="28">
        <f>I3/200</f>
        <v>0.64749999999999996</v>
      </c>
      <c r="L3" s="23">
        <v>4</v>
      </c>
      <c r="M3" s="89"/>
      <c r="N3" s="82"/>
    </row>
    <row r="4" spans="1:14" ht="20.100000000000001" customHeight="1">
      <c r="A4" s="67">
        <v>0.52777777777777779</v>
      </c>
      <c r="B4" s="25">
        <v>514</v>
      </c>
      <c r="C4" s="23" t="s">
        <v>455</v>
      </c>
      <c r="D4" s="23" t="s">
        <v>456</v>
      </c>
      <c r="E4" s="23" t="s">
        <v>457</v>
      </c>
      <c r="F4" s="23" t="s">
        <v>43</v>
      </c>
      <c r="G4" s="23" t="s">
        <v>15</v>
      </c>
      <c r="H4" s="23" t="s">
        <v>15</v>
      </c>
      <c r="I4" s="23">
        <v>169</v>
      </c>
      <c r="J4" s="23">
        <v>55</v>
      </c>
      <c r="K4" s="28">
        <f>I4/250</f>
        <v>0.67600000000000005</v>
      </c>
      <c r="L4" s="23">
        <v>5</v>
      </c>
      <c r="M4" s="89"/>
      <c r="N4" s="82"/>
    </row>
    <row r="5" spans="1:14" ht="20.100000000000001" customHeight="1">
      <c r="A5" s="68">
        <v>0.47291666666666665</v>
      </c>
      <c r="B5" s="69">
        <v>526</v>
      </c>
      <c r="C5" s="70" t="s">
        <v>431</v>
      </c>
      <c r="D5" s="70" t="s">
        <v>432</v>
      </c>
      <c r="E5" s="70" t="s">
        <v>433</v>
      </c>
      <c r="F5" s="70" t="s">
        <v>43</v>
      </c>
      <c r="G5" s="70" t="s">
        <v>15</v>
      </c>
      <c r="H5" s="70" t="s">
        <v>15</v>
      </c>
      <c r="I5" s="70">
        <v>168</v>
      </c>
      <c r="J5" s="70">
        <v>60</v>
      </c>
      <c r="K5" s="71">
        <f>I5/260</f>
        <v>0.64615384615384619</v>
      </c>
      <c r="L5" s="70">
        <v>5</v>
      </c>
      <c r="M5" s="90">
        <f>SUM(L2:L4)</f>
        <v>10</v>
      </c>
      <c r="N5" s="83">
        <v>3</v>
      </c>
    </row>
    <row r="6" spans="1:14" ht="20.100000000000001" customHeight="1">
      <c r="A6" s="63">
        <v>0.46527777777777779</v>
      </c>
      <c r="B6" s="64">
        <v>507</v>
      </c>
      <c r="C6" s="65" t="s">
        <v>474</v>
      </c>
      <c r="D6" s="65" t="s">
        <v>475</v>
      </c>
      <c r="E6" s="65" t="s">
        <v>476</v>
      </c>
      <c r="F6" s="65" t="s">
        <v>64</v>
      </c>
      <c r="G6" s="78">
        <v>0.50694444444444398</v>
      </c>
      <c r="H6" s="65" t="s">
        <v>15</v>
      </c>
      <c r="I6" s="65">
        <v>159</v>
      </c>
      <c r="J6" s="65">
        <v>54</v>
      </c>
      <c r="K6" s="66">
        <f>I6/240</f>
        <v>0.66249999999999998</v>
      </c>
      <c r="L6" s="65">
        <v>4</v>
      </c>
      <c r="M6" s="88"/>
      <c r="N6" s="81"/>
    </row>
    <row r="7" spans="1:14" ht="20.100000000000001" customHeight="1">
      <c r="A7" s="67">
        <v>0.49375000000000002</v>
      </c>
      <c r="B7" s="25">
        <v>501</v>
      </c>
      <c r="C7" s="23" t="s">
        <v>443</v>
      </c>
      <c r="D7" s="23" t="s">
        <v>444</v>
      </c>
      <c r="E7" s="23" t="s">
        <v>445</v>
      </c>
      <c r="F7" s="23" t="s">
        <v>64</v>
      </c>
      <c r="G7" s="23" t="s">
        <v>15</v>
      </c>
      <c r="H7" s="23" t="s">
        <v>15</v>
      </c>
      <c r="I7" s="23">
        <v>127.5</v>
      </c>
      <c r="J7" s="23">
        <v>51</v>
      </c>
      <c r="K7" s="28">
        <f>I7/200</f>
        <v>0.63749999999999996</v>
      </c>
      <c r="L7" s="23">
        <v>6</v>
      </c>
      <c r="M7" s="89"/>
      <c r="N7" s="82"/>
    </row>
    <row r="8" spans="1:14" ht="20.100000000000001" customHeight="1">
      <c r="A8" s="68">
        <v>0.54097222222222219</v>
      </c>
      <c r="B8" s="69">
        <v>517</v>
      </c>
      <c r="C8" s="70" t="s">
        <v>123</v>
      </c>
      <c r="D8" s="70" t="s">
        <v>285</v>
      </c>
      <c r="E8" s="70" t="s">
        <v>462</v>
      </c>
      <c r="F8" s="70" t="s">
        <v>64</v>
      </c>
      <c r="G8" s="70" t="s">
        <v>15</v>
      </c>
      <c r="H8" s="70" t="s">
        <v>15</v>
      </c>
      <c r="I8" s="70">
        <v>179.5</v>
      </c>
      <c r="J8" s="70">
        <v>59</v>
      </c>
      <c r="K8" s="71">
        <v>0.71799999999999997</v>
      </c>
      <c r="L8" s="70">
        <v>1</v>
      </c>
      <c r="M8" s="90">
        <f>SUM(L6:L8)</f>
        <v>11</v>
      </c>
      <c r="N8" s="84">
        <v>5</v>
      </c>
    </row>
    <row r="9" spans="1:14" ht="20.100000000000001" customHeight="1">
      <c r="A9" s="77">
        <v>0.45902777777777776</v>
      </c>
      <c r="B9" s="64">
        <v>529</v>
      </c>
      <c r="C9" s="65" t="s">
        <v>21</v>
      </c>
      <c r="D9" s="65" t="s">
        <v>438</v>
      </c>
      <c r="E9" s="65" t="s">
        <v>439</v>
      </c>
      <c r="F9" s="65" t="s">
        <v>39</v>
      </c>
      <c r="G9" s="65" t="s">
        <v>15</v>
      </c>
      <c r="H9" s="65" t="s">
        <v>15</v>
      </c>
      <c r="I9" s="65">
        <v>173</v>
      </c>
      <c r="J9" s="65">
        <v>60.5</v>
      </c>
      <c r="K9" s="66">
        <f>I9/260</f>
        <v>0.66538461538461535</v>
      </c>
      <c r="L9" s="65">
        <v>2</v>
      </c>
      <c r="M9" s="88"/>
      <c r="N9" s="81"/>
    </row>
    <row r="10" spans="1:14" ht="20.100000000000001" customHeight="1">
      <c r="A10" s="67">
        <v>0.49236111111111114</v>
      </c>
      <c r="B10" s="25">
        <v>513</v>
      </c>
      <c r="C10" s="23" t="s">
        <v>488</v>
      </c>
      <c r="D10" s="23" t="s">
        <v>489</v>
      </c>
      <c r="E10" s="23" t="s">
        <v>490</v>
      </c>
      <c r="F10" s="23" t="s">
        <v>39</v>
      </c>
      <c r="G10" s="23" t="s">
        <v>15</v>
      </c>
      <c r="H10" s="23" t="s">
        <v>15</v>
      </c>
      <c r="I10" s="23">
        <v>163.5</v>
      </c>
      <c r="J10" s="23">
        <v>54</v>
      </c>
      <c r="K10" s="28">
        <f>I10/240</f>
        <v>0.68125000000000002</v>
      </c>
      <c r="L10" s="23">
        <v>2</v>
      </c>
      <c r="M10" s="89"/>
      <c r="N10" s="82"/>
    </row>
    <row r="11" spans="1:14" ht="20.100000000000001" customHeight="1">
      <c r="A11" s="67">
        <v>0.50763888888888886</v>
      </c>
      <c r="B11" s="25">
        <v>504</v>
      </c>
      <c r="C11" s="23" t="s">
        <v>449</v>
      </c>
      <c r="D11" s="23" t="s">
        <v>450</v>
      </c>
      <c r="E11" s="23" t="s">
        <v>526</v>
      </c>
      <c r="F11" s="23" t="s">
        <v>39</v>
      </c>
      <c r="G11" s="23" t="s">
        <v>15</v>
      </c>
      <c r="H11" s="23" t="s">
        <v>15</v>
      </c>
      <c r="I11" s="23">
        <v>136</v>
      </c>
      <c r="J11" s="23">
        <v>55</v>
      </c>
      <c r="K11" s="28">
        <f>I11/200</f>
        <v>0.68</v>
      </c>
      <c r="L11" s="23">
        <v>3</v>
      </c>
      <c r="M11" s="89"/>
      <c r="N11" s="82"/>
    </row>
    <row r="12" spans="1:14" ht="20.100000000000001" customHeight="1">
      <c r="A12" s="68">
        <v>0.55486111111111114</v>
      </c>
      <c r="B12" s="69">
        <v>520</v>
      </c>
      <c r="C12" s="70" t="s">
        <v>468</v>
      </c>
      <c r="D12" s="70" t="s">
        <v>469</v>
      </c>
      <c r="E12" s="70" t="s">
        <v>470</v>
      </c>
      <c r="F12" s="70" t="s">
        <v>39</v>
      </c>
      <c r="G12" s="70" t="s">
        <v>15</v>
      </c>
      <c r="H12" s="70" t="s">
        <v>15</v>
      </c>
      <c r="I12" s="70">
        <v>156</v>
      </c>
      <c r="J12" s="70">
        <v>50</v>
      </c>
      <c r="K12" s="71">
        <f>I12/250</f>
        <v>0.624</v>
      </c>
      <c r="L12" s="70">
        <v>9</v>
      </c>
      <c r="M12" s="90">
        <f>SUM(L9:L11)</f>
        <v>7</v>
      </c>
      <c r="N12" s="83">
        <v>2</v>
      </c>
    </row>
    <row r="13" spans="1:14" ht="20.100000000000001" customHeight="1">
      <c r="A13" s="63">
        <v>0.46388888888888891</v>
      </c>
      <c r="B13" s="64">
        <v>522</v>
      </c>
      <c r="C13" s="65" t="s">
        <v>423</v>
      </c>
      <c r="D13" s="65" t="s">
        <v>424</v>
      </c>
      <c r="E13" s="65" t="s">
        <v>425</v>
      </c>
      <c r="F13" s="65" t="s">
        <v>99</v>
      </c>
      <c r="G13" s="65" t="s">
        <v>15</v>
      </c>
      <c r="H13" s="65" t="s">
        <v>426</v>
      </c>
      <c r="I13" s="65">
        <v>171</v>
      </c>
      <c r="J13" s="65">
        <v>59.5</v>
      </c>
      <c r="K13" s="66">
        <f>I13/260</f>
        <v>0.65769230769230769</v>
      </c>
      <c r="L13" s="65">
        <v>3</v>
      </c>
      <c r="M13" s="88"/>
      <c r="N13" s="81"/>
    </row>
    <row r="14" spans="1:14" ht="20.100000000000001" customHeight="1">
      <c r="A14" s="67">
        <v>0.53680555555555554</v>
      </c>
      <c r="B14" s="25">
        <v>516</v>
      </c>
      <c r="C14" s="23" t="s">
        <v>459</v>
      </c>
      <c r="D14" s="23" t="s">
        <v>460</v>
      </c>
      <c r="E14" s="23" t="s">
        <v>461</v>
      </c>
      <c r="F14" s="23" t="s">
        <v>99</v>
      </c>
      <c r="G14" s="23" t="s">
        <v>15</v>
      </c>
      <c r="H14" s="23" t="s">
        <v>15</v>
      </c>
      <c r="I14" s="23">
        <v>173</v>
      </c>
      <c r="J14" s="23">
        <v>55</v>
      </c>
      <c r="K14" s="28">
        <f>I14/250</f>
        <v>0.69199999999999995</v>
      </c>
      <c r="L14" s="23">
        <v>4</v>
      </c>
      <c r="M14" s="89"/>
      <c r="N14" s="82"/>
    </row>
    <row r="15" spans="1:14" ht="20.100000000000001" customHeight="1">
      <c r="A15" s="67">
        <v>0.46944444444444444</v>
      </c>
      <c r="B15" s="25">
        <v>508</v>
      </c>
      <c r="C15" s="23" t="s">
        <v>140</v>
      </c>
      <c r="D15" s="23" t="s">
        <v>477</v>
      </c>
      <c r="E15" s="23" t="s">
        <v>478</v>
      </c>
      <c r="F15" s="23" t="s">
        <v>99</v>
      </c>
      <c r="G15" s="23" t="s">
        <v>15</v>
      </c>
      <c r="H15" s="23" t="s">
        <v>15</v>
      </c>
      <c r="I15" s="23">
        <v>156</v>
      </c>
      <c r="J15" s="23">
        <v>52</v>
      </c>
      <c r="K15" s="28">
        <f>I15/240</f>
        <v>0.65</v>
      </c>
      <c r="L15" s="23">
        <v>5</v>
      </c>
      <c r="M15" s="89"/>
      <c r="N15" s="82"/>
    </row>
    <row r="16" spans="1:14" ht="20.100000000000001" customHeight="1">
      <c r="A16" s="68">
        <v>0.50277777777777777</v>
      </c>
      <c r="B16" s="69">
        <v>503</v>
      </c>
      <c r="C16" s="70" t="s">
        <v>447</v>
      </c>
      <c r="D16" s="70" t="s">
        <v>20</v>
      </c>
      <c r="E16" s="70" t="s">
        <v>448</v>
      </c>
      <c r="F16" s="70" t="s">
        <v>99</v>
      </c>
      <c r="G16" s="70" t="s">
        <v>15</v>
      </c>
      <c r="H16" s="70" t="s">
        <v>15</v>
      </c>
      <c r="I16" s="70">
        <v>123.5</v>
      </c>
      <c r="J16" s="70">
        <v>52</v>
      </c>
      <c r="K16" s="71">
        <f>I16/200</f>
        <v>0.61750000000000005</v>
      </c>
      <c r="L16" s="70">
        <v>7</v>
      </c>
      <c r="M16" s="90">
        <f>SUM(L13:L15)</f>
        <v>12</v>
      </c>
      <c r="N16" s="83">
        <v>6</v>
      </c>
    </row>
    <row r="17" spans="1:14" ht="20.100000000000001" customHeight="1">
      <c r="A17" s="63">
        <v>0.55902777777777779</v>
      </c>
      <c r="B17" s="64">
        <v>521</v>
      </c>
      <c r="C17" s="65" t="s">
        <v>471</v>
      </c>
      <c r="D17" s="65" t="s">
        <v>155</v>
      </c>
      <c r="E17" s="65" t="s">
        <v>472</v>
      </c>
      <c r="F17" s="65" t="s">
        <v>290</v>
      </c>
      <c r="G17" s="65" t="s">
        <v>203</v>
      </c>
      <c r="H17" s="65"/>
      <c r="I17" s="65">
        <v>173</v>
      </c>
      <c r="J17" s="65">
        <v>56</v>
      </c>
      <c r="K17" s="66">
        <f>I17/250</f>
        <v>0.69199999999999995</v>
      </c>
      <c r="L17" s="65">
        <v>2</v>
      </c>
      <c r="M17" s="88"/>
      <c r="N17" s="81"/>
    </row>
    <row r="18" spans="1:14" ht="20.100000000000001" customHeight="1">
      <c r="A18" s="67">
        <v>0.46805555555555556</v>
      </c>
      <c r="B18" s="25">
        <v>523</v>
      </c>
      <c r="C18" s="23" t="s">
        <v>31</v>
      </c>
      <c r="D18" s="23" t="s">
        <v>427</v>
      </c>
      <c r="E18" s="23" t="s">
        <v>428</v>
      </c>
      <c r="F18" s="23" t="s">
        <v>290</v>
      </c>
      <c r="G18" s="23" t="s">
        <v>203</v>
      </c>
      <c r="H18" s="23" t="s">
        <v>15</v>
      </c>
      <c r="I18" s="23">
        <v>170.5</v>
      </c>
      <c r="J18" s="23">
        <v>61</v>
      </c>
      <c r="K18" s="28">
        <f>I18/260</f>
        <v>0.65576923076923077</v>
      </c>
      <c r="L18" s="23">
        <v>4</v>
      </c>
      <c r="M18" s="89"/>
      <c r="N18" s="82"/>
    </row>
    <row r="19" spans="1:14" ht="20.100000000000001" customHeight="1">
      <c r="A19" s="67">
        <v>0.51666666666666672</v>
      </c>
      <c r="B19" s="25">
        <v>506</v>
      </c>
      <c r="C19" s="23" t="s">
        <v>189</v>
      </c>
      <c r="D19" s="23" t="s">
        <v>441</v>
      </c>
      <c r="E19" s="23" t="s">
        <v>528</v>
      </c>
      <c r="F19" s="23" t="s">
        <v>290</v>
      </c>
      <c r="G19" s="23" t="s">
        <v>203</v>
      </c>
      <c r="H19" s="23" t="s">
        <v>15</v>
      </c>
      <c r="I19" s="23">
        <v>129</v>
      </c>
      <c r="J19" s="23">
        <v>52</v>
      </c>
      <c r="K19" s="28">
        <f>I19/200</f>
        <v>0.64500000000000002</v>
      </c>
      <c r="L19" s="23">
        <v>5</v>
      </c>
      <c r="M19" s="89"/>
      <c r="N19" s="82"/>
    </row>
    <row r="20" spans="1:14" ht="20.100000000000001" customHeight="1">
      <c r="A20" s="68">
        <v>0.47430555555555554</v>
      </c>
      <c r="B20" s="69">
        <v>509</v>
      </c>
      <c r="C20" s="70" t="s">
        <v>287</v>
      </c>
      <c r="D20" s="70" t="s">
        <v>88</v>
      </c>
      <c r="E20" s="70" t="s">
        <v>479</v>
      </c>
      <c r="F20" s="70" t="s">
        <v>290</v>
      </c>
      <c r="G20" s="70" t="s">
        <v>203</v>
      </c>
      <c r="H20" s="70" t="s">
        <v>15</v>
      </c>
      <c r="I20" s="70">
        <v>140</v>
      </c>
      <c r="J20" s="70">
        <v>48</v>
      </c>
      <c r="K20" s="71">
        <f>I20/240</f>
        <v>0.58333333333333337</v>
      </c>
      <c r="L20" s="70">
        <v>7</v>
      </c>
      <c r="M20" s="90">
        <f>SUM(L17:L19)</f>
        <v>11</v>
      </c>
      <c r="N20" s="83">
        <v>4</v>
      </c>
    </row>
    <row r="21" spans="1:14" ht="20.100000000000001" customHeight="1">
      <c r="A21" s="63">
        <v>0.48958333333333331</v>
      </c>
      <c r="B21" s="64">
        <v>500</v>
      </c>
      <c r="C21" s="65" t="s">
        <v>189</v>
      </c>
      <c r="D21" s="65" t="s">
        <v>441</v>
      </c>
      <c r="E21" s="65" t="s">
        <v>442</v>
      </c>
      <c r="F21" s="65" t="s">
        <v>290</v>
      </c>
      <c r="G21" s="65" t="s">
        <v>297</v>
      </c>
      <c r="H21" s="65" t="s">
        <v>15</v>
      </c>
      <c r="I21" s="65">
        <v>137.5</v>
      </c>
      <c r="J21" s="65">
        <v>55</v>
      </c>
      <c r="K21" s="66">
        <f>I21/200</f>
        <v>0.6875</v>
      </c>
      <c r="L21" s="65">
        <v>1</v>
      </c>
      <c r="M21" s="88"/>
      <c r="N21" s="81"/>
    </row>
    <row r="22" spans="1:14" ht="20.100000000000001" customHeight="1">
      <c r="A22" s="67">
        <v>0.54583333333333328</v>
      </c>
      <c r="B22" s="25">
        <v>518</v>
      </c>
      <c r="C22" s="23" t="s">
        <v>463</v>
      </c>
      <c r="D22" s="23" t="s">
        <v>58</v>
      </c>
      <c r="E22" s="23" t="s">
        <v>464</v>
      </c>
      <c r="F22" s="23" t="s">
        <v>290</v>
      </c>
      <c r="G22" s="23" t="s">
        <v>297</v>
      </c>
      <c r="H22" s="23" t="s">
        <v>15</v>
      </c>
      <c r="I22" s="23">
        <v>166.5</v>
      </c>
      <c r="J22" s="23">
        <v>66.599999999999994</v>
      </c>
      <c r="K22" s="28">
        <f>I22/250</f>
        <v>0.66600000000000004</v>
      </c>
      <c r="L22" s="23">
        <v>7</v>
      </c>
      <c r="M22" s="89"/>
      <c r="N22" s="82"/>
    </row>
    <row r="23" spans="1:14" ht="20.100000000000001" customHeight="1">
      <c r="A23" s="67">
        <v>0.48749999999999999</v>
      </c>
      <c r="B23" s="25">
        <v>512</v>
      </c>
      <c r="C23" s="23" t="s">
        <v>486</v>
      </c>
      <c r="D23" s="23" t="s">
        <v>420</v>
      </c>
      <c r="E23" s="23" t="s">
        <v>487</v>
      </c>
      <c r="F23" s="23" t="s">
        <v>290</v>
      </c>
      <c r="G23" s="23" t="s">
        <v>297</v>
      </c>
      <c r="H23" s="23" t="s">
        <v>15</v>
      </c>
      <c r="I23" s="23">
        <v>142.5</v>
      </c>
      <c r="J23" s="23">
        <v>47</v>
      </c>
      <c r="K23" s="28">
        <f>I23/240</f>
        <v>0.59375</v>
      </c>
      <c r="L23" s="23">
        <v>6</v>
      </c>
      <c r="M23" s="89"/>
      <c r="N23" s="82"/>
    </row>
    <row r="24" spans="1:14" ht="20.100000000000001" customHeight="1">
      <c r="A24" s="68">
        <v>0.48194444444444445</v>
      </c>
      <c r="B24" s="69">
        <v>524</v>
      </c>
      <c r="C24" s="70" t="s">
        <v>45</v>
      </c>
      <c r="D24" s="70" t="s">
        <v>429</v>
      </c>
      <c r="E24" s="70" t="s">
        <v>430</v>
      </c>
      <c r="F24" s="70" t="s">
        <v>290</v>
      </c>
      <c r="G24" s="70" t="s">
        <v>297</v>
      </c>
      <c r="H24" s="70" t="s">
        <v>15</v>
      </c>
      <c r="I24" s="70" t="s">
        <v>513</v>
      </c>
      <c r="J24" s="70" t="s">
        <v>513</v>
      </c>
      <c r="K24" s="71"/>
      <c r="L24" s="70"/>
      <c r="M24" s="90">
        <f>SUM(L21:L23)</f>
        <v>14</v>
      </c>
      <c r="N24" s="84">
        <v>7</v>
      </c>
    </row>
    <row r="25" spans="1:14" ht="20.100000000000001" customHeight="1">
      <c r="A25" s="75">
        <v>0.4548611111111111</v>
      </c>
      <c r="B25" s="64">
        <v>527</v>
      </c>
      <c r="C25" s="65" t="s">
        <v>140</v>
      </c>
      <c r="D25" s="65" t="s">
        <v>434</v>
      </c>
      <c r="E25" s="65" t="s">
        <v>435</v>
      </c>
      <c r="F25" s="65" t="s">
        <v>95</v>
      </c>
      <c r="G25" s="65" t="s">
        <v>15</v>
      </c>
      <c r="H25" s="65" t="s">
        <v>15</v>
      </c>
      <c r="I25" s="65">
        <v>181</v>
      </c>
      <c r="J25" s="65">
        <v>62.5</v>
      </c>
      <c r="K25" s="66">
        <f>I25/260</f>
        <v>0.69615384615384612</v>
      </c>
      <c r="L25" s="65">
        <v>1</v>
      </c>
      <c r="M25" s="88"/>
      <c r="N25" s="81"/>
    </row>
    <row r="26" spans="1:14" ht="20.100000000000001" customHeight="1">
      <c r="A26" s="67">
        <v>0.55000000000000004</v>
      </c>
      <c r="B26" s="25">
        <v>519</v>
      </c>
      <c r="C26" s="23" t="s">
        <v>465</v>
      </c>
      <c r="D26" s="23" t="s">
        <v>466</v>
      </c>
      <c r="E26" s="23" t="s">
        <v>467</v>
      </c>
      <c r="F26" s="23" t="s">
        <v>95</v>
      </c>
      <c r="G26" s="23" t="s">
        <v>15</v>
      </c>
      <c r="H26" s="23" t="s">
        <v>15</v>
      </c>
      <c r="I26" s="23">
        <v>173</v>
      </c>
      <c r="J26" s="23">
        <v>56</v>
      </c>
      <c r="K26" s="28">
        <f>I26/250</f>
        <v>0.69199999999999995</v>
      </c>
      <c r="L26" s="23">
        <v>2</v>
      </c>
      <c r="M26" s="89"/>
      <c r="N26" s="82"/>
    </row>
    <row r="27" spans="1:14" ht="20.100000000000001" customHeight="1">
      <c r="A27" s="67">
        <v>0.51180555555555551</v>
      </c>
      <c r="B27" s="25">
        <v>505</v>
      </c>
      <c r="C27" s="23" t="s">
        <v>451</v>
      </c>
      <c r="D27" s="23" t="s">
        <v>452</v>
      </c>
      <c r="E27" s="23" t="s">
        <v>453</v>
      </c>
      <c r="F27" s="23" t="s">
        <v>95</v>
      </c>
      <c r="G27" s="23" t="s">
        <v>15</v>
      </c>
      <c r="H27" s="23" t="s">
        <v>15</v>
      </c>
      <c r="I27" s="23">
        <v>136</v>
      </c>
      <c r="J27" s="23">
        <v>56</v>
      </c>
      <c r="K27" s="28">
        <f>I27/200</f>
        <v>0.68</v>
      </c>
      <c r="L27" s="23">
        <v>2</v>
      </c>
      <c r="M27" s="89"/>
      <c r="N27" s="82"/>
    </row>
    <row r="28" spans="1:14" ht="20.100000000000001" customHeight="1">
      <c r="A28" s="68">
        <v>0.47847222222222224</v>
      </c>
      <c r="B28" s="69">
        <v>510</v>
      </c>
      <c r="C28" s="70" t="s">
        <v>480</v>
      </c>
      <c r="D28" s="70" t="s">
        <v>481</v>
      </c>
      <c r="E28" s="70" t="s">
        <v>482</v>
      </c>
      <c r="F28" s="70" t="s">
        <v>95</v>
      </c>
      <c r="G28" s="70" t="s">
        <v>15</v>
      </c>
      <c r="H28" s="70" t="s">
        <v>15</v>
      </c>
      <c r="I28" s="70">
        <v>162</v>
      </c>
      <c r="J28" s="70">
        <v>53</v>
      </c>
      <c r="K28" s="71">
        <f>I28/240</f>
        <v>0.67500000000000004</v>
      </c>
      <c r="L28" s="76">
        <v>3</v>
      </c>
      <c r="M28" s="90">
        <f>SUM(L25:L27)</f>
        <v>5</v>
      </c>
      <c r="N28" s="83">
        <v>1</v>
      </c>
    </row>
    <row r="29" spans="1:14" ht="20.100000000000001" customHeight="1">
      <c r="A29" s="72"/>
      <c r="B29" s="73"/>
      <c r="C29" s="74"/>
      <c r="D29" s="74"/>
      <c r="E29" s="74"/>
      <c r="F29" s="74"/>
      <c r="G29" s="61"/>
      <c r="H29" s="61"/>
      <c r="I29" s="61"/>
      <c r="J29" s="61"/>
      <c r="K29" s="62"/>
      <c r="L29" s="61"/>
    </row>
    <row r="30" spans="1:14" ht="20.100000000000001" customHeight="1">
      <c r="A30" s="5"/>
      <c r="B30" s="22"/>
      <c r="C30" s="60"/>
      <c r="D30" s="60"/>
      <c r="E30" s="60"/>
      <c r="F30" s="60"/>
      <c r="G30" s="60"/>
      <c r="H30" s="60"/>
      <c r="I30" s="60"/>
      <c r="J30" s="60"/>
      <c r="K30" s="28"/>
      <c r="L30" s="23"/>
    </row>
    <row r="31" spans="1:14" ht="20.100000000000001" customHeight="1">
      <c r="A31" s="5"/>
      <c r="B31" s="22"/>
      <c r="C31" s="23"/>
      <c r="D31" s="23"/>
      <c r="E31" s="23"/>
      <c r="F31" s="23"/>
      <c r="G31" s="23"/>
      <c r="H31" s="23"/>
      <c r="I31" s="23"/>
      <c r="J31" s="23"/>
      <c r="K31" s="28"/>
      <c r="L31" s="23"/>
    </row>
    <row r="32" spans="1:14" ht="20.100000000000001" customHeight="1">
      <c r="A32" s="5"/>
      <c r="B32" s="22"/>
      <c r="C32" s="23"/>
      <c r="D32" s="23"/>
      <c r="E32" s="23"/>
      <c r="F32" s="23"/>
      <c r="G32" s="23"/>
      <c r="H32" s="23"/>
      <c r="I32" s="23"/>
      <c r="J32" s="23"/>
      <c r="K32" s="28"/>
      <c r="L32" s="23"/>
    </row>
    <row r="33" spans="1:14" ht="20.100000000000001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23"/>
      <c r="L33" s="23"/>
      <c r="M33" s="91"/>
      <c r="N33" s="23"/>
    </row>
    <row r="34" spans="1:14" ht="20.100000000000001" customHeight="1">
      <c r="A34" s="6" t="s">
        <v>0</v>
      </c>
      <c r="B34" s="6" t="s">
        <v>1</v>
      </c>
      <c r="C34" s="6" t="s">
        <v>2</v>
      </c>
      <c r="D34" s="6" t="s">
        <v>3</v>
      </c>
      <c r="E34" s="6" t="s">
        <v>4</v>
      </c>
      <c r="F34" s="6" t="s">
        <v>5</v>
      </c>
      <c r="G34" s="6" t="s">
        <v>6</v>
      </c>
      <c r="H34" s="6" t="s">
        <v>7</v>
      </c>
      <c r="I34" s="6" t="s">
        <v>250</v>
      </c>
      <c r="J34" s="6" t="s">
        <v>254</v>
      </c>
      <c r="K34" s="12" t="s">
        <v>251</v>
      </c>
      <c r="L34" s="6" t="s">
        <v>252</v>
      </c>
      <c r="M34" s="91"/>
      <c r="N34" s="23"/>
    </row>
    <row r="35" spans="1:14" ht="20.100000000000001" customHeight="1">
      <c r="A35" s="5" t="s">
        <v>491</v>
      </c>
      <c r="B35" s="25"/>
      <c r="C35" s="23"/>
      <c r="D35" s="23"/>
      <c r="E35" s="23"/>
      <c r="F35" s="23"/>
      <c r="G35" s="23"/>
      <c r="H35" s="23"/>
      <c r="I35" s="23"/>
      <c r="J35" s="23"/>
      <c r="K35" s="28"/>
      <c r="L35" s="23"/>
      <c r="M35" s="91"/>
      <c r="N35" s="23"/>
    </row>
    <row r="36" spans="1:14" ht="20.100000000000001" customHeight="1">
      <c r="A36" s="75">
        <v>0.58888888888888891</v>
      </c>
      <c r="B36" s="96">
        <v>644</v>
      </c>
      <c r="C36" s="80" t="s">
        <v>123</v>
      </c>
      <c r="D36" s="80" t="s">
        <v>285</v>
      </c>
      <c r="E36" s="80" t="s">
        <v>462</v>
      </c>
      <c r="F36" s="80" t="s">
        <v>64</v>
      </c>
      <c r="G36" s="80" t="s">
        <v>15</v>
      </c>
      <c r="H36" s="80" t="s">
        <v>15</v>
      </c>
      <c r="I36" s="80">
        <v>93.5</v>
      </c>
      <c r="J36" s="80"/>
      <c r="K36" s="97">
        <f t="shared" ref="K36:K49" si="0">I36/110</f>
        <v>0.85</v>
      </c>
      <c r="L36" s="80">
        <v>1</v>
      </c>
      <c r="M36" s="98"/>
      <c r="N36" s="99"/>
    </row>
    <row r="37" spans="1:14" ht="20.100000000000001" customHeight="1">
      <c r="A37" s="100">
        <v>0.51875000000000004</v>
      </c>
      <c r="B37" s="92">
        <v>630</v>
      </c>
      <c r="C37" s="59" t="s">
        <v>529</v>
      </c>
      <c r="D37" s="59" t="s">
        <v>530</v>
      </c>
      <c r="E37" s="59" t="s">
        <v>531</v>
      </c>
      <c r="F37" s="59" t="s">
        <v>64</v>
      </c>
      <c r="G37" s="59" t="s">
        <v>15</v>
      </c>
      <c r="H37" s="59" t="s">
        <v>15</v>
      </c>
      <c r="I37" s="59">
        <v>92.5</v>
      </c>
      <c r="J37" s="59"/>
      <c r="K37" s="93">
        <f t="shared" si="0"/>
        <v>0.84090909090909094</v>
      </c>
      <c r="L37" s="59">
        <v>2</v>
      </c>
      <c r="M37" s="95"/>
      <c r="N37" s="101"/>
    </row>
    <row r="38" spans="1:14" ht="20.100000000000001" customHeight="1">
      <c r="A38" s="102">
        <v>0.56666666666666665</v>
      </c>
      <c r="B38" s="103">
        <v>639</v>
      </c>
      <c r="C38" s="104" t="s">
        <v>443</v>
      </c>
      <c r="D38" s="104" t="s">
        <v>444</v>
      </c>
      <c r="E38" s="104" t="s">
        <v>445</v>
      </c>
      <c r="F38" s="104" t="s">
        <v>64</v>
      </c>
      <c r="G38" s="104" t="s">
        <v>15</v>
      </c>
      <c r="H38" s="104" t="s">
        <v>15</v>
      </c>
      <c r="I38" s="104">
        <v>76</v>
      </c>
      <c r="J38" s="104" t="s">
        <v>539</v>
      </c>
      <c r="K38" s="105">
        <f t="shared" si="0"/>
        <v>0.69090909090909092</v>
      </c>
      <c r="L38" s="104">
        <v>15</v>
      </c>
      <c r="M38" s="106">
        <f>SUM(L36:L38)</f>
        <v>18</v>
      </c>
      <c r="N38" s="107">
        <v>1</v>
      </c>
    </row>
    <row r="39" spans="1:14" ht="20.100000000000001" customHeight="1">
      <c r="A39" s="63">
        <v>0.5708333333333333</v>
      </c>
      <c r="B39" s="64">
        <v>640</v>
      </c>
      <c r="C39" s="65" t="s">
        <v>497</v>
      </c>
      <c r="D39" s="65" t="s">
        <v>460</v>
      </c>
      <c r="E39" s="65" t="s">
        <v>461</v>
      </c>
      <c r="F39" s="65" t="s">
        <v>99</v>
      </c>
      <c r="G39" s="65" t="s">
        <v>15</v>
      </c>
      <c r="H39" s="65" t="s">
        <v>15</v>
      </c>
      <c r="I39" s="65">
        <v>89.5</v>
      </c>
      <c r="J39" s="65"/>
      <c r="K39" s="66">
        <f t="shared" si="0"/>
        <v>0.8136363636363636</v>
      </c>
      <c r="L39" s="65">
        <v>4</v>
      </c>
      <c r="M39" s="108"/>
      <c r="N39" s="109"/>
    </row>
    <row r="40" spans="1:14" ht="20.100000000000001" customHeight="1">
      <c r="A40" s="67">
        <v>0.51458333333333328</v>
      </c>
      <c r="B40" s="25">
        <v>629</v>
      </c>
      <c r="C40" s="85" t="s">
        <v>423</v>
      </c>
      <c r="D40" s="86" t="s">
        <v>424</v>
      </c>
      <c r="E40" s="86" t="s">
        <v>425</v>
      </c>
      <c r="F40" s="23" t="s">
        <v>99</v>
      </c>
      <c r="G40" s="23" t="s">
        <v>15</v>
      </c>
      <c r="H40" s="23" t="s">
        <v>426</v>
      </c>
      <c r="I40" s="23">
        <v>84.5</v>
      </c>
      <c r="J40" s="23"/>
      <c r="K40" s="28">
        <f t="shared" si="0"/>
        <v>0.76818181818181819</v>
      </c>
      <c r="L40" s="23">
        <v>6</v>
      </c>
      <c r="M40" s="91"/>
      <c r="N40" s="110"/>
    </row>
    <row r="41" spans="1:14" ht="20.100000000000001" customHeight="1">
      <c r="A41" s="67">
        <v>0.50555555555555554</v>
      </c>
      <c r="B41" s="25">
        <v>627</v>
      </c>
      <c r="C41" s="23" t="s">
        <v>140</v>
      </c>
      <c r="D41" s="23" t="s">
        <v>477</v>
      </c>
      <c r="E41" s="23" t="s">
        <v>478</v>
      </c>
      <c r="F41" s="23" t="s">
        <v>99</v>
      </c>
      <c r="G41" s="23" t="s">
        <v>15</v>
      </c>
      <c r="H41" s="23" t="s">
        <v>15</v>
      </c>
      <c r="I41" s="23">
        <v>81.5</v>
      </c>
      <c r="J41" s="23" t="s">
        <v>544</v>
      </c>
      <c r="K41" s="28">
        <f t="shared" si="0"/>
        <v>0.74090909090909096</v>
      </c>
      <c r="L41" s="23">
        <v>11</v>
      </c>
      <c r="M41" s="91"/>
      <c r="N41" s="110"/>
    </row>
    <row r="42" spans="1:14" ht="20.100000000000001" customHeight="1">
      <c r="A42" s="68">
        <v>0.56180555555555556</v>
      </c>
      <c r="B42" s="69">
        <v>638</v>
      </c>
      <c r="C42" s="111" t="s">
        <v>447</v>
      </c>
      <c r="D42" s="111" t="s">
        <v>20</v>
      </c>
      <c r="E42" s="111" t="s">
        <v>448</v>
      </c>
      <c r="F42" s="70" t="s">
        <v>99</v>
      </c>
      <c r="G42" s="70" t="s">
        <v>15</v>
      </c>
      <c r="H42" s="70" t="s">
        <v>15</v>
      </c>
      <c r="I42" s="70">
        <v>75.5</v>
      </c>
      <c r="J42" s="70"/>
      <c r="K42" s="71">
        <f t="shared" si="0"/>
        <v>0.6863636363636364</v>
      </c>
      <c r="L42" s="70">
        <v>18</v>
      </c>
      <c r="M42" s="112">
        <f>SUM(L39:L41)</f>
        <v>21</v>
      </c>
      <c r="N42" s="113">
        <v>2</v>
      </c>
    </row>
    <row r="43" spans="1:14" ht="20.100000000000001" customHeight="1">
      <c r="A43" s="63">
        <v>0.53263888888888888</v>
      </c>
      <c r="B43" s="64">
        <v>633</v>
      </c>
      <c r="C43" s="65" t="s">
        <v>407</v>
      </c>
      <c r="D43" s="65" t="s">
        <v>427</v>
      </c>
      <c r="E43" s="65" t="s">
        <v>496</v>
      </c>
      <c r="F43" s="65" t="s">
        <v>290</v>
      </c>
      <c r="G43" s="65" t="s">
        <v>203</v>
      </c>
      <c r="H43" s="65" t="s">
        <v>15</v>
      </c>
      <c r="I43" s="65">
        <v>87</v>
      </c>
      <c r="J43" s="65"/>
      <c r="K43" s="66">
        <f t="shared" si="0"/>
        <v>0.79090909090909089</v>
      </c>
      <c r="L43" s="65">
        <v>5</v>
      </c>
      <c r="M43" s="108"/>
      <c r="N43" s="109"/>
    </row>
    <row r="44" spans="1:14" ht="20.100000000000001" customHeight="1">
      <c r="A44" s="67">
        <v>0.54166666666666663</v>
      </c>
      <c r="B44" s="25">
        <v>635</v>
      </c>
      <c r="C44" s="23" t="s">
        <v>287</v>
      </c>
      <c r="D44" s="23" t="s">
        <v>88</v>
      </c>
      <c r="E44" s="23" t="s">
        <v>479</v>
      </c>
      <c r="F44" s="23" t="s">
        <v>290</v>
      </c>
      <c r="G44" s="23" t="s">
        <v>203</v>
      </c>
      <c r="H44" s="23" t="s">
        <v>15</v>
      </c>
      <c r="I44" s="23">
        <v>81.5</v>
      </c>
      <c r="J44" s="23" t="s">
        <v>547</v>
      </c>
      <c r="K44" s="28">
        <f t="shared" si="0"/>
        <v>0.74090909090909096</v>
      </c>
      <c r="L44" s="23">
        <v>12</v>
      </c>
      <c r="M44" s="91"/>
      <c r="N44" s="110"/>
    </row>
    <row r="45" spans="1:14" ht="20.100000000000001" customHeight="1">
      <c r="A45" s="67">
        <v>0.53680555555555554</v>
      </c>
      <c r="B45" s="25">
        <v>634</v>
      </c>
      <c r="C45" s="23" t="s">
        <v>329</v>
      </c>
      <c r="D45" s="23" t="s">
        <v>441</v>
      </c>
      <c r="E45" s="23" t="s">
        <v>528</v>
      </c>
      <c r="F45" s="23" t="s">
        <v>290</v>
      </c>
      <c r="G45" s="23" t="s">
        <v>203</v>
      </c>
      <c r="H45" s="23" t="s">
        <v>15</v>
      </c>
      <c r="I45" s="23">
        <v>77</v>
      </c>
      <c r="J45" s="23"/>
      <c r="K45" s="28">
        <f t="shared" si="0"/>
        <v>0.7</v>
      </c>
      <c r="L45" s="23">
        <v>14</v>
      </c>
      <c r="M45" s="91"/>
      <c r="N45" s="110"/>
    </row>
    <row r="46" spans="1:14" ht="20.100000000000001" customHeight="1">
      <c r="A46" s="68">
        <v>0.59375</v>
      </c>
      <c r="B46" s="69">
        <v>645</v>
      </c>
      <c r="C46" s="70" t="s">
        <v>471</v>
      </c>
      <c r="D46" s="70" t="s">
        <v>155</v>
      </c>
      <c r="E46" s="70" t="s">
        <v>472</v>
      </c>
      <c r="F46" s="70" t="s">
        <v>290</v>
      </c>
      <c r="G46" s="70" t="s">
        <v>203</v>
      </c>
      <c r="H46" s="70" t="s">
        <v>15</v>
      </c>
      <c r="I46" s="70">
        <v>76</v>
      </c>
      <c r="J46" s="70" t="s">
        <v>548</v>
      </c>
      <c r="K46" s="71">
        <f t="shared" si="0"/>
        <v>0.69090909090909092</v>
      </c>
      <c r="L46" s="70">
        <v>17</v>
      </c>
      <c r="M46" s="112">
        <f>SUM(L43:L45)</f>
        <v>31</v>
      </c>
      <c r="N46" s="113">
        <v>4</v>
      </c>
    </row>
    <row r="47" spans="1:14" ht="20.100000000000001" customHeight="1">
      <c r="A47" s="63">
        <v>0.5756944444444444</v>
      </c>
      <c r="B47" s="64">
        <v>641</v>
      </c>
      <c r="C47" s="65" t="s">
        <v>329</v>
      </c>
      <c r="D47" s="65" t="s">
        <v>441</v>
      </c>
      <c r="E47" s="65" t="s">
        <v>442</v>
      </c>
      <c r="F47" s="65" t="s">
        <v>290</v>
      </c>
      <c r="G47" s="65" t="s">
        <v>297</v>
      </c>
      <c r="H47" s="65" t="s">
        <v>15</v>
      </c>
      <c r="I47" s="65">
        <v>84</v>
      </c>
      <c r="J47" s="65" t="s">
        <v>545</v>
      </c>
      <c r="K47" s="66">
        <f t="shared" si="0"/>
        <v>0.76363636363636367</v>
      </c>
      <c r="L47" s="65">
        <v>8</v>
      </c>
      <c r="M47" s="108"/>
      <c r="N47" s="109"/>
    </row>
    <row r="48" spans="1:14" ht="20.100000000000001" customHeight="1">
      <c r="A48" s="67">
        <v>0.57986111111111116</v>
      </c>
      <c r="B48" s="25">
        <v>642</v>
      </c>
      <c r="C48" s="23" t="s">
        <v>463</v>
      </c>
      <c r="D48" s="23" t="s">
        <v>58</v>
      </c>
      <c r="E48" s="23" t="s">
        <v>464</v>
      </c>
      <c r="F48" s="23" t="s">
        <v>290</v>
      </c>
      <c r="G48" s="23" t="s">
        <v>297</v>
      </c>
      <c r="H48" s="23" t="s">
        <v>15</v>
      </c>
      <c r="I48" s="23">
        <v>76</v>
      </c>
      <c r="J48" s="23" t="s">
        <v>549</v>
      </c>
      <c r="K48" s="28">
        <f t="shared" si="0"/>
        <v>0.69090909090909092</v>
      </c>
      <c r="L48" s="23">
        <v>16</v>
      </c>
      <c r="M48" s="91"/>
      <c r="N48" s="110"/>
    </row>
    <row r="49" spans="1:14" ht="20.100000000000001" customHeight="1">
      <c r="A49" s="67">
        <v>0.59791666666666665</v>
      </c>
      <c r="B49" s="25">
        <v>646</v>
      </c>
      <c r="C49" s="23" t="s">
        <v>486</v>
      </c>
      <c r="D49" s="23" t="s">
        <v>420</v>
      </c>
      <c r="E49" s="23" t="s">
        <v>487</v>
      </c>
      <c r="F49" s="23" t="s">
        <v>290</v>
      </c>
      <c r="G49" s="23" t="s">
        <v>297</v>
      </c>
      <c r="H49" s="23" t="s">
        <v>15</v>
      </c>
      <c r="I49" s="23">
        <v>69</v>
      </c>
      <c r="J49" s="23"/>
      <c r="K49" s="28">
        <f t="shared" si="0"/>
        <v>0.62727272727272732</v>
      </c>
      <c r="L49" s="23">
        <v>20</v>
      </c>
      <c r="M49" s="91"/>
      <c r="N49" s="110"/>
    </row>
    <row r="50" spans="1:14" ht="20.100000000000001" customHeight="1">
      <c r="A50" s="68">
        <v>0.52361111111111114</v>
      </c>
      <c r="B50" s="69">
        <v>631</v>
      </c>
      <c r="C50" s="70" t="s">
        <v>45</v>
      </c>
      <c r="D50" s="70" t="s">
        <v>429</v>
      </c>
      <c r="E50" s="70" t="s">
        <v>430</v>
      </c>
      <c r="F50" s="70" t="s">
        <v>290</v>
      </c>
      <c r="G50" s="70" t="s">
        <v>297</v>
      </c>
      <c r="H50" s="70" t="s">
        <v>15</v>
      </c>
      <c r="I50" s="70" t="s">
        <v>513</v>
      </c>
      <c r="J50" s="70"/>
      <c r="K50" s="71"/>
      <c r="L50" s="70"/>
      <c r="M50" s="112">
        <f>SUM(L47:L49)</f>
        <v>44</v>
      </c>
      <c r="N50" s="113">
        <v>5</v>
      </c>
    </row>
    <row r="51" spans="1:14" ht="20.100000000000001" customHeight="1">
      <c r="A51" s="63" t="s">
        <v>550</v>
      </c>
      <c r="B51" s="64">
        <v>637</v>
      </c>
      <c r="C51" s="65" t="s">
        <v>451</v>
      </c>
      <c r="D51" s="65" t="s">
        <v>452</v>
      </c>
      <c r="E51" s="65" t="s">
        <v>453</v>
      </c>
      <c r="F51" s="65" t="s">
        <v>95</v>
      </c>
      <c r="G51" s="65" t="s">
        <v>15</v>
      </c>
      <c r="H51" s="65" t="s">
        <v>15</v>
      </c>
      <c r="I51" s="65">
        <v>90</v>
      </c>
      <c r="J51" s="65"/>
      <c r="K51" s="66">
        <f>I51/110</f>
        <v>0.81818181818181823</v>
      </c>
      <c r="L51" s="65">
        <v>3</v>
      </c>
      <c r="M51" s="108"/>
      <c r="N51" s="109"/>
    </row>
    <row r="52" spans="1:14" ht="20.100000000000001" customHeight="1">
      <c r="A52" s="67">
        <v>0.52777777777777779</v>
      </c>
      <c r="B52" s="25">
        <v>626</v>
      </c>
      <c r="C52" s="30" t="s">
        <v>140</v>
      </c>
      <c r="D52" s="30" t="s">
        <v>434</v>
      </c>
      <c r="E52" s="30" t="s">
        <v>495</v>
      </c>
      <c r="F52" s="23" t="s">
        <v>95</v>
      </c>
      <c r="G52" s="23" t="s">
        <v>15</v>
      </c>
      <c r="H52" s="23" t="s">
        <v>15</v>
      </c>
      <c r="I52" s="23">
        <v>84</v>
      </c>
      <c r="J52" s="23" t="s">
        <v>546</v>
      </c>
      <c r="K52" s="28">
        <f>I52/110</f>
        <v>0.76363636363636367</v>
      </c>
      <c r="L52" s="23">
        <v>9</v>
      </c>
      <c r="M52" s="91"/>
      <c r="N52" s="110"/>
    </row>
    <row r="53" spans="1:14" ht="20.100000000000001" customHeight="1">
      <c r="A53" s="67">
        <v>0.50069444444444444</v>
      </c>
      <c r="B53" s="25">
        <v>632</v>
      </c>
      <c r="C53" s="30" t="s">
        <v>480</v>
      </c>
      <c r="D53" s="30" t="s">
        <v>481</v>
      </c>
      <c r="E53" s="30" t="s">
        <v>512</v>
      </c>
      <c r="F53" s="23" t="s">
        <v>95</v>
      </c>
      <c r="G53" s="23" t="s">
        <v>15</v>
      </c>
      <c r="H53" s="23" t="s">
        <v>15</v>
      </c>
      <c r="I53" s="23">
        <v>83.5</v>
      </c>
      <c r="J53" s="23"/>
      <c r="K53" s="28">
        <f>I53/110</f>
        <v>0.75909090909090904</v>
      </c>
      <c r="L53" s="23">
        <v>10</v>
      </c>
      <c r="M53" s="94"/>
      <c r="N53" s="54"/>
    </row>
    <row r="54" spans="1:14" ht="20.100000000000001" customHeight="1">
      <c r="A54" s="68">
        <v>0.58472222222222225</v>
      </c>
      <c r="B54" s="69">
        <v>643</v>
      </c>
      <c r="C54" s="70" t="s">
        <v>465</v>
      </c>
      <c r="D54" s="70" t="s">
        <v>466</v>
      </c>
      <c r="E54" s="70" t="s">
        <v>467</v>
      </c>
      <c r="F54" s="70" t="s">
        <v>95</v>
      </c>
      <c r="G54" s="70" t="s">
        <v>15</v>
      </c>
      <c r="H54" s="70" t="s">
        <v>15</v>
      </c>
      <c r="I54" s="70">
        <v>80.5</v>
      </c>
      <c r="J54" s="70"/>
      <c r="K54" s="71">
        <f>I54/110</f>
        <v>0.73181818181818181</v>
      </c>
      <c r="L54" s="70">
        <v>13</v>
      </c>
      <c r="M54" s="112">
        <f>SUM(L51:L53)</f>
        <v>22</v>
      </c>
      <c r="N54" s="55">
        <v>3</v>
      </c>
    </row>
  </sheetData>
  <sortState ref="A36:L56">
    <sortCondition ref="F36:F56"/>
    <sortCondition ref="G36:G56"/>
    <sortCondition ref="L36:L56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horizontalDpi="4294967293" verticalDpi="0" r:id="rId1"/>
  <headerFooter>
    <oddHeader>&amp;L&amp;"Arial,Bold"&amp;14JUNIOR TEAMS</oddHeader>
  </headerFooter>
  <rowBreaks count="1" manualBreakCount="1">
    <brk id="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opLeftCell="A7" workbookViewId="0">
      <selection activeCell="J32" sqref="J32"/>
    </sheetView>
  </sheetViews>
  <sheetFormatPr defaultRowHeight="24.95" customHeight="1"/>
  <cols>
    <col min="1" max="2" width="7.28515625" customWidth="1"/>
    <col min="3" max="3" width="18.42578125" customWidth="1"/>
    <col min="4" max="4" width="26.85546875" customWidth="1"/>
    <col min="5" max="5" width="13.5703125" customWidth="1"/>
    <col min="6" max="6" width="24.28515625" customWidth="1"/>
    <col min="7" max="7" width="33.7109375" customWidth="1"/>
    <col min="8" max="8" width="7.28515625" customWidth="1"/>
    <col min="9" max="9" width="10.7109375" customWidth="1"/>
    <col min="10" max="10" width="13.28515625" customWidth="1"/>
    <col min="11" max="11" width="10.7109375" style="29" customWidth="1"/>
    <col min="12" max="12" width="10.7109375" customWidth="1"/>
  </cols>
  <sheetData>
    <row r="1" spans="1:12" ht="24.95" customHeight="1">
      <c r="A1" s="6" t="s">
        <v>0</v>
      </c>
      <c r="B1" s="6" t="s">
        <v>1</v>
      </c>
      <c r="C1" s="6" t="s">
        <v>5</v>
      </c>
      <c r="D1" s="6" t="s">
        <v>6</v>
      </c>
      <c r="E1" s="6" t="s">
        <v>2</v>
      </c>
      <c r="F1" s="6" t="s">
        <v>3</v>
      </c>
      <c r="G1" s="6" t="s">
        <v>4</v>
      </c>
      <c r="H1" s="6" t="s">
        <v>7</v>
      </c>
      <c r="I1" s="6" t="s">
        <v>250</v>
      </c>
      <c r="J1" s="6" t="s">
        <v>254</v>
      </c>
      <c r="K1" s="12" t="s">
        <v>251</v>
      </c>
      <c r="L1" s="6" t="s">
        <v>252</v>
      </c>
    </row>
    <row r="2" spans="1:12" ht="24.95" customHeight="1">
      <c r="A2" s="5" t="s">
        <v>498</v>
      </c>
      <c r="B2" s="25"/>
      <c r="C2" s="23"/>
      <c r="D2" s="23"/>
      <c r="E2" s="23"/>
      <c r="F2" s="23"/>
      <c r="G2" s="23"/>
      <c r="H2" s="23"/>
      <c r="I2" s="23"/>
      <c r="J2" s="23"/>
      <c r="K2" s="28"/>
      <c r="L2" s="23"/>
    </row>
    <row r="3" spans="1:12" ht="24.95" customHeight="1">
      <c r="A3" s="24">
        <v>0.55694444444444446</v>
      </c>
      <c r="B3" s="25">
        <v>665</v>
      </c>
      <c r="C3" s="23" t="s">
        <v>55</v>
      </c>
      <c r="D3" s="23" t="s">
        <v>56</v>
      </c>
      <c r="E3" s="23" t="s">
        <v>52</v>
      </c>
      <c r="F3" s="23" t="s">
        <v>53</v>
      </c>
      <c r="G3" s="23" t="s">
        <v>54</v>
      </c>
      <c r="H3" s="23" t="s">
        <v>15</v>
      </c>
      <c r="I3" s="23">
        <v>95</v>
      </c>
      <c r="J3" s="23"/>
      <c r="K3" s="28">
        <f t="shared" ref="K3:K21" si="0">I3/110</f>
        <v>0.86363636363636365</v>
      </c>
      <c r="L3" s="23">
        <v>1</v>
      </c>
    </row>
    <row r="4" spans="1:12" ht="24.95" customHeight="1">
      <c r="A4" s="24">
        <v>0.56180555555555556</v>
      </c>
      <c r="B4" s="25">
        <v>666</v>
      </c>
      <c r="C4" s="23" t="s">
        <v>34</v>
      </c>
      <c r="D4" s="23" t="s">
        <v>14</v>
      </c>
      <c r="E4" s="23" t="s">
        <v>176</v>
      </c>
      <c r="F4" s="23" t="s">
        <v>177</v>
      </c>
      <c r="G4" s="23" t="s">
        <v>178</v>
      </c>
      <c r="H4" s="23" t="s">
        <v>15</v>
      </c>
      <c r="I4" s="23">
        <v>91.5</v>
      </c>
      <c r="J4" s="23"/>
      <c r="K4" s="28">
        <f t="shared" si="0"/>
        <v>0.83181818181818179</v>
      </c>
      <c r="L4" s="23">
        <v>2</v>
      </c>
    </row>
    <row r="5" spans="1:12" ht="24.95" customHeight="1">
      <c r="A5" s="24">
        <v>0.56597222222222221</v>
      </c>
      <c r="B5" s="25">
        <v>667</v>
      </c>
      <c r="C5" s="23" t="s">
        <v>13</v>
      </c>
      <c r="D5" s="23" t="s">
        <v>30</v>
      </c>
      <c r="E5" s="23" t="s">
        <v>503</v>
      </c>
      <c r="F5" s="23" t="s">
        <v>11</v>
      </c>
      <c r="G5" s="23" t="s">
        <v>83</v>
      </c>
      <c r="H5" s="23" t="s">
        <v>15</v>
      </c>
      <c r="I5" s="23">
        <v>90</v>
      </c>
      <c r="J5" s="23"/>
      <c r="K5" s="28">
        <f t="shared" si="0"/>
        <v>0.81818181818181823</v>
      </c>
      <c r="L5" s="23">
        <v>3</v>
      </c>
    </row>
    <row r="6" spans="1:12" ht="24.95" customHeight="1">
      <c r="A6" s="24">
        <v>0.4826388888888889</v>
      </c>
      <c r="B6" s="25">
        <v>650</v>
      </c>
      <c r="C6" s="23" t="s">
        <v>13</v>
      </c>
      <c r="D6" s="23" t="s">
        <v>60</v>
      </c>
      <c r="E6" s="23" t="s">
        <v>105</v>
      </c>
      <c r="F6" s="23" t="s">
        <v>106</v>
      </c>
      <c r="G6" s="23" t="s">
        <v>184</v>
      </c>
      <c r="H6" s="23" t="s">
        <v>15</v>
      </c>
      <c r="I6" s="23">
        <v>88</v>
      </c>
      <c r="J6" s="23"/>
      <c r="K6" s="28">
        <f t="shared" si="0"/>
        <v>0.8</v>
      </c>
      <c r="L6" s="23">
        <v>4</v>
      </c>
    </row>
    <row r="7" spans="1:12" ht="24.95" customHeight="1">
      <c r="A7" s="24">
        <v>0.51388888888888884</v>
      </c>
      <c r="B7" s="25">
        <v>657</v>
      </c>
      <c r="C7" s="23" t="s">
        <v>99</v>
      </c>
      <c r="D7" s="23" t="s">
        <v>15</v>
      </c>
      <c r="E7" s="23" t="s">
        <v>161</v>
      </c>
      <c r="F7" s="23" t="s">
        <v>88</v>
      </c>
      <c r="G7" s="23" t="s">
        <v>162</v>
      </c>
      <c r="H7" s="23" t="s">
        <v>15</v>
      </c>
      <c r="I7" s="23">
        <v>86.5</v>
      </c>
      <c r="J7" s="23" t="s">
        <v>538</v>
      </c>
      <c r="K7" s="28">
        <f t="shared" si="0"/>
        <v>0.78636363636363638</v>
      </c>
      <c r="L7" s="23">
        <v>5</v>
      </c>
    </row>
    <row r="8" spans="1:12" ht="24.95" customHeight="1">
      <c r="A8" s="24">
        <v>0.48680555555555555</v>
      </c>
      <c r="B8" s="25">
        <v>651</v>
      </c>
      <c r="C8" s="23" t="s">
        <v>13</v>
      </c>
      <c r="D8" s="23" t="s">
        <v>60</v>
      </c>
      <c r="E8" s="23" t="s">
        <v>45</v>
      </c>
      <c r="F8" s="23" t="s">
        <v>46</v>
      </c>
      <c r="G8" s="23" t="s">
        <v>47</v>
      </c>
      <c r="H8" s="23" t="s">
        <v>15</v>
      </c>
      <c r="I8" s="23">
        <v>86.5</v>
      </c>
      <c r="J8" s="23" t="s">
        <v>537</v>
      </c>
      <c r="K8" s="28">
        <f t="shared" si="0"/>
        <v>0.78636363636363638</v>
      </c>
      <c r="L8" s="23">
        <v>6</v>
      </c>
    </row>
    <row r="9" spans="1:12" ht="24.95" customHeight="1">
      <c r="A9" s="24">
        <v>0.50972222222222219</v>
      </c>
      <c r="B9" s="25">
        <v>656</v>
      </c>
      <c r="C9" s="23" t="s">
        <v>13</v>
      </c>
      <c r="D9" s="23" t="s">
        <v>30</v>
      </c>
      <c r="E9" s="23" t="s">
        <v>108</v>
      </c>
      <c r="F9" s="23" t="s">
        <v>109</v>
      </c>
      <c r="G9" s="23" t="s">
        <v>110</v>
      </c>
      <c r="H9" s="23" t="s">
        <v>15</v>
      </c>
      <c r="I9" s="23">
        <v>84.5</v>
      </c>
      <c r="J9" s="23"/>
      <c r="K9" s="28">
        <f t="shared" si="0"/>
        <v>0.76818181818181819</v>
      </c>
      <c r="L9" s="23">
        <v>7</v>
      </c>
    </row>
    <row r="10" spans="1:12" ht="24.95" customHeight="1">
      <c r="A10" s="24">
        <v>0.57499999999999996</v>
      </c>
      <c r="B10" s="25">
        <v>669</v>
      </c>
      <c r="C10" s="23" t="s">
        <v>43</v>
      </c>
      <c r="D10" s="23" t="s">
        <v>15</v>
      </c>
      <c r="E10" s="23" t="s">
        <v>189</v>
      </c>
      <c r="F10" s="23" t="s">
        <v>190</v>
      </c>
      <c r="G10" s="23" t="s">
        <v>191</v>
      </c>
      <c r="H10" s="23" t="s">
        <v>15</v>
      </c>
      <c r="I10" s="23">
        <v>84</v>
      </c>
      <c r="J10" s="23" t="s">
        <v>539</v>
      </c>
      <c r="K10" s="28">
        <f t="shared" si="0"/>
        <v>0.76363636363636367</v>
      </c>
      <c r="L10" s="23">
        <v>8</v>
      </c>
    </row>
    <row r="11" spans="1:12" ht="24.95" customHeight="1">
      <c r="A11" s="24">
        <v>0.57986111111111116</v>
      </c>
      <c r="B11" s="25">
        <v>695</v>
      </c>
      <c r="C11" s="23" t="s">
        <v>43</v>
      </c>
      <c r="D11" s="23" t="s">
        <v>15</v>
      </c>
      <c r="E11" s="23" t="s">
        <v>40</v>
      </c>
      <c r="F11" s="23" t="s">
        <v>41</v>
      </c>
      <c r="G11" s="23" t="s">
        <v>42</v>
      </c>
      <c r="H11" s="23" t="s">
        <v>15</v>
      </c>
      <c r="I11" s="23">
        <v>84</v>
      </c>
      <c r="J11" s="23" t="s">
        <v>540</v>
      </c>
      <c r="K11" s="28">
        <f t="shared" si="0"/>
        <v>0.76363636363636367</v>
      </c>
      <c r="L11" s="23">
        <v>9</v>
      </c>
    </row>
    <row r="12" spans="1:12" ht="24.95" customHeight="1">
      <c r="A12" s="24">
        <v>0.49583333333333335</v>
      </c>
      <c r="B12" s="25">
        <v>653</v>
      </c>
      <c r="C12" s="23" t="s">
        <v>64</v>
      </c>
      <c r="D12" s="23" t="s">
        <v>15</v>
      </c>
      <c r="E12" s="23" t="s">
        <v>499</v>
      </c>
      <c r="F12" s="23" t="s">
        <v>500</v>
      </c>
      <c r="G12" s="23" t="s">
        <v>122</v>
      </c>
      <c r="H12" s="23" t="s">
        <v>15</v>
      </c>
      <c r="I12" s="23">
        <v>84</v>
      </c>
      <c r="J12" s="23" t="s">
        <v>541</v>
      </c>
      <c r="K12" s="28">
        <f t="shared" si="0"/>
        <v>0.76363636363636367</v>
      </c>
      <c r="L12" s="23">
        <v>10</v>
      </c>
    </row>
    <row r="13" spans="1:12" ht="24.95" customHeight="1">
      <c r="A13" s="24">
        <v>0.54791666666666672</v>
      </c>
      <c r="B13" s="25">
        <v>663</v>
      </c>
      <c r="C13" s="23" t="s">
        <v>64</v>
      </c>
      <c r="D13" s="23" t="s">
        <v>15</v>
      </c>
      <c r="E13" s="23" t="s">
        <v>70</v>
      </c>
      <c r="F13" s="23" t="s">
        <v>71</v>
      </c>
      <c r="G13" s="23" t="s">
        <v>72</v>
      </c>
      <c r="H13" s="23" t="s">
        <v>15</v>
      </c>
      <c r="I13" s="23">
        <v>83</v>
      </c>
      <c r="J13" s="23" t="s">
        <v>542</v>
      </c>
      <c r="K13" s="28">
        <f t="shared" si="0"/>
        <v>0.75454545454545452</v>
      </c>
      <c r="L13" s="23">
        <v>11</v>
      </c>
    </row>
    <row r="14" spans="1:12" ht="24.95" customHeight="1">
      <c r="A14" s="24">
        <v>0.5708333333333333</v>
      </c>
      <c r="B14" s="25">
        <v>668</v>
      </c>
      <c r="C14" s="23" t="s">
        <v>55</v>
      </c>
      <c r="D14" s="23" t="s">
        <v>501</v>
      </c>
      <c r="E14" s="23" t="s">
        <v>45</v>
      </c>
      <c r="F14" s="23" t="s">
        <v>258</v>
      </c>
      <c r="G14" s="23" t="s">
        <v>504</v>
      </c>
      <c r="H14" s="23" t="s">
        <v>15</v>
      </c>
      <c r="I14" s="23">
        <v>83</v>
      </c>
      <c r="J14" s="23" t="s">
        <v>542</v>
      </c>
      <c r="K14" s="28">
        <f t="shared" si="0"/>
        <v>0.75454545454545452</v>
      </c>
      <c r="L14" s="23">
        <v>11</v>
      </c>
    </row>
    <row r="15" spans="1:12" ht="24.95" customHeight="1">
      <c r="A15" s="24">
        <v>0.50486111111111109</v>
      </c>
      <c r="B15" s="25">
        <v>655</v>
      </c>
      <c r="C15" s="23" t="s">
        <v>55</v>
      </c>
      <c r="D15" s="23" t="s">
        <v>56</v>
      </c>
      <c r="E15" s="23" t="s">
        <v>242</v>
      </c>
      <c r="F15" s="23" t="s">
        <v>243</v>
      </c>
      <c r="G15" s="23" t="s">
        <v>244</v>
      </c>
      <c r="H15" s="23" t="s">
        <v>15</v>
      </c>
      <c r="I15" s="23">
        <v>81.5</v>
      </c>
      <c r="J15" s="23"/>
      <c r="K15" s="28">
        <f t="shared" si="0"/>
        <v>0.74090909090909096</v>
      </c>
      <c r="L15" s="23">
        <v>13</v>
      </c>
    </row>
    <row r="16" spans="1:12" ht="24.95" customHeight="1">
      <c r="A16" s="24">
        <v>0.49166666666666664</v>
      </c>
      <c r="B16" s="25">
        <v>652</v>
      </c>
      <c r="C16" s="23" t="s">
        <v>99</v>
      </c>
      <c r="D16" s="23" t="s">
        <v>15</v>
      </c>
      <c r="E16" s="23" t="s">
        <v>96</v>
      </c>
      <c r="F16" s="23" t="s">
        <v>97</v>
      </c>
      <c r="G16" s="23" t="s">
        <v>98</v>
      </c>
      <c r="H16" s="23" t="s">
        <v>15</v>
      </c>
      <c r="I16" s="23">
        <v>81</v>
      </c>
      <c r="J16" s="23"/>
      <c r="K16" s="28">
        <f t="shared" si="0"/>
        <v>0.73636363636363633</v>
      </c>
      <c r="L16" s="23">
        <v>14</v>
      </c>
    </row>
    <row r="17" spans="1:12" ht="24.95" customHeight="1">
      <c r="A17" s="24">
        <v>0.50069444444444444</v>
      </c>
      <c r="B17" s="25">
        <v>654</v>
      </c>
      <c r="C17" s="23" t="s">
        <v>290</v>
      </c>
      <c r="D17" s="23" t="s">
        <v>65</v>
      </c>
      <c r="E17" s="23" t="s">
        <v>377</v>
      </c>
      <c r="F17" s="23" t="s">
        <v>378</v>
      </c>
      <c r="G17" s="23" t="s">
        <v>379</v>
      </c>
      <c r="H17" s="23" t="s">
        <v>15</v>
      </c>
      <c r="I17" s="23">
        <v>80.5</v>
      </c>
      <c r="J17" s="23"/>
      <c r="K17" s="28">
        <f t="shared" si="0"/>
        <v>0.73181818181818181</v>
      </c>
      <c r="L17" s="23">
        <v>15</v>
      </c>
    </row>
    <row r="18" spans="1:12" ht="24.95" customHeight="1">
      <c r="A18" s="24">
        <v>0.5229166666666667</v>
      </c>
      <c r="B18" s="25">
        <v>659</v>
      </c>
      <c r="C18" s="23" t="s">
        <v>55</v>
      </c>
      <c r="D18" s="23" t="s">
        <v>501</v>
      </c>
      <c r="E18" s="23" t="s">
        <v>163</v>
      </c>
      <c r="F18" s="23" t="s">
        <v>164</v>
      </c>
      <c r="G18" s="23" t="s">
        <v>502</v>
      </c>
      <c r="H18" s="23" t="s">
        <v>15</v>
      </c>
      <c r="I18" s="23">
        <v>76.5</v>
      </c>
      <c r="J18" s="23"/>
      <c r="K18" s="28">
        <f t="shared" si="0"/>
        <v>0.69545454545454544</v>
      </c>
      <c r="L18" s="23">
        <v>16</v>
      </c>
    </row>
    <row r="19" spans="1:12" ht="24.95" customHeight="1">
      <c r="A19" s="24">
        <v>0.51875000000000004</v>
      </c>
      <c r="B19" s="25">
        <v>658</v>
      </c>
      <c r="C19" s="23" t="s">
        <v>290</v>
      </c>
      <c r="D19" s="23" t="s">
        <v>65</v>
      </c>
      <c r="E19" s="23" t="s">
        <v>287</v>
      </c>
      <c r="F19" s="23" t="s">
        <v>288</v>
      </c>
      <c r="G19" s="23" t="s">
        <v>289</v>
      </c>
      <c r="H19" s="23" t="s">
        <v>15</v>
      </c>
      <c r="I19" s="23">
        <v>75</v>
      </c>
      <c r="J19" s="23"/>
      <c r="K19" s="28">
        <f t="shared" si="0"/>
        <v>0.68181818181818177</v>
      </c>
      <c r="L19" s="23">
        <v>17</v>
      </c>
    </row>
    <row r="20" spans="1:12" ht="24.95" customHeight="1">
      <c r="A20" s="24">
        <v>0.54374999999999996</v>
      </c>
      <c r="B20" s="25">
        <v>662</v>
      </c>
      <c r="C20" s="23" t="s">
        <v>95</v>
      </c>
      <c r="D20" s="23" t="s">
        <v>15</v>
      </c>
      <c r="E20" s="23" t="s">
        <v>111</v>
      </c>
      <c r="F20" s="23" t="s">
        <v>129</v>
      </c>
      <c r="G20" s="23" t="s">
        <v>130</v>
      </c>
      <c r="H20" s="23" t="s">
        <v>15</v>
      </c>
      <c r="I20" s="23">
        <v>74.5</v>
      </c>
      <c r="J20" s="23"/>
      <c r="K20" s="28">
        <f t="shared" si="0"/>
        <v>0.67727272727272725</v>
      </c>
      <c r="L20" s="23">
        <v>18</v>
      </c>
    </row>
    <row r="21" spans="1:12" ht="24.95" customHeight="1">
      <c r="A21" s="24">
        <v>0.52777777777777779</v>
      </c>
      <c r="B21" s="25">
        <v>660</v>
      </c>
      <c r="C21" s="23" t="s">
        <v>69</v>
      </c>
      <c r="D21" s="23" t="s">
        <v>14</v>
      </c>
      <c r="E21" s="23" t="s">
        <v>84</v>
      </c>
      <c r="F21" s="23" t="s">
        <v>85</v>
      </c>
      <c r="G21" s="23" t="s">
        <v>86</v>
      </c>
      <c r="H21" s="23" t="s">
        <v>15</v>
      </c>
      <c r="I21" s="23">
        <v>73.5</v>
      </c>
      <c r="J21" s="23"/>
      <c r="K21" s="28">
        <f t="shared" si="0"/>
        <v>0.66818181818181821</v>
      </c>
      <c r="L21" s="23">
        <v>19</v>
      </c>
    </row>
    <row r="22" spans="1:12" ht="24.95" customHeight="1">
      <c r="A22" s="24">
        <v>0.53888888888888886</v>
      </c>
      <c r="B22" s="25">
        <v>661</v>
      </c>
      <c r="C22" s="23" t="s">
        <v>95</v>
      </c>
      <c r="D22" s="23" t="s">
        <v>15</v>
      </c>
      <c r="E22" s="23" t="s">
        <v>186</v>
      </c>
      <c r="F22" s="23" t="s">
        <v>187</v>
      </c>
      <c r="G22" s="23" t="s">
        <v>188</v>
      </c>
      <c r="H22" s="23" t="s">
        <v>15</v>
      </c>
      <c r="I22" s="23" t="s">
        <v>513</v>
      </c>
      <c r="J22" s="23"/>
      <c r="K22" s="28"/>
      <c r="L22" s="23"/>
    </row>
    <row r="23" spans="1:12" ht="24.95" customHeight="1">
      <c r="A23" s="5" t="s">
        <v>505</v>
      </c>
      <c r="B23" s="25"/>
      <c r="C23" s="23"/>
      <c r="D23" s="23"/>
      <c r="E23" s="23"/>
      <c r="F23" s="23"/>
      <c r="G23" s="23"/>
      <c r="H23" s="23"/>
      <c r="I23" s="23"/>
      <c r="J23" s="23"/>
      <c r="K23" s="28"/>
      <c r="L23" s="23"/>
    </row>
    <row r="24" spans="1:12" ht="24.95" customHeight="1">
      <c r="A24" s="24">
        <v>0.62777777777777777</v>
      </c>
      <c r="B24" s="25">
        <v>673</v>
      </c>
      <c r="C24" s="23" t="s">
        <v>55</v>
      </c>
      <c r="D24" s="23" t="s">
        <v>56</v>
      </c>
      <c r="E24" s="23" t="s">
        <v>45</v>
      </c>
      <c r="F24" s="23" t="s">
        <v>151</v>
      </c>
      <c r="G24" s="23" t="s">
        <v>259</v>
      </c>
      <c r="H24" s="23" t="s">
        <v>15</v>
      </c>
      <c r="I24" s="23" t="s">
        <v>536</v>
      </c>
      <c r="J24" s="23"/>
      <c r="K24" s="28"/>
      <c r="L24" s="23"/>
    </row>
    <row r="25" spans="1:12" ht="24.95" customHeight="1">
      <c r="A25" s="24">
        <v>0.70277777777777772</v>
      </c>
      <c r="B25" s="25">
        <v>688</v>
      </c>
      <c r="C25" s="23" t="s">
        <v>290</v>
      </c>
      <c r="D25" s="23" t="s">
        <v>65</v>
      </c>
      <c r="E25" s="23" t="s">
        <v>419</v>
      </c>
      <c r="F25" s="23" t="s">
        <v>420</v>
      </c>
      <c r="G25" s="23" t="s">
        <v>421</v>
      </c>
      <c r="H25" s="23" t="s">
        <v>15</v>
      </c>
      <c r="I25" s="23" t="s">
        <v>536</v>
      </c>
      <c r="J25" s="23"/>
      <c r="K25" s="28" t="s">
        <v>536</v>
      </c>
      <c r="L25" s="23"/>
    </row>
    <row r="26" spans="1:12" ht="24.95" customHeight="1">
      <c r="A26" s="24">
        <v>0.72083333333333333</v>
      </c>
      <c r="B26" s="25">
        <v>692</v>
      </c>
      <c r="C26" s="23" t="s">
        <v>13</v>
      </c>
      <c r="D26" s="23" t="s">
        <v>30</v>
      </c>
      <c r="E26" s="23" t="s">
        <v>105</v>
      </c>
      <c r="F26" s="23" t="s">
        <v>106</v>
      </c>
      <c r="G26" s="23" t="s">
        <v>511</v>
      </c>
      <c r="H26" s="23" t="s">
        <v>15</v>
      </c>
      <c r="I26" s="23">
        <v>103.5</v>
      </c>
      <c r="J26" s="23"/>
      <c r="K26" s="28">
        <f t="shared" ref="K26:K43" si="1">I26/110</f>
        <v>0.94090909090909092</v>
      </c>
      <c r="L26" s="23">
        <v>1</v>
      </c>
    </row>
    <row r="27" spans="1:12" ht="24.95" customHeight="1">
      <c r="A27" s="24">
        <v>0.62361111111111112</v>
      </c>
      <c r="B27" s="25">
        <v>672</v>
      </c>
      <c r="C27" s="23" t="s">
        <v>99</v>
      </c>
      <c r="D27" s="23" t="s">
        <v>15</v>
      </c>
      <c r="E27" s="23" t="s">
        <v>113</v>
      </c>
      <c r="F27" s="23" t="s">
        <v>138</v>
      </c>
      <c r="G27" s="23" t="s">
        <v>139</v>
      </c>
      <c r="H27" s="23" t="s">
        <v>15</v>
      </c>
      <c r="I27" s="23">
        <v>101</v>
      </c>
      <c r="J27" s="23"/>
      <c r="K27" s="28">
        <f t="shared" si="1"/>
        <v>0.91818181818181821</v>
      </c>
      <c r="L27" s="23">
        <v>2</v>
      </c>
    </row>
    <row r="28" spans="1:12" ht="24.95" customHeight="1">
      <c r="A28" s="24">
        <v>0.64166666666666672</v>
      </c>
      <c r="B28" s="25">
        <v>676</v>
      </c>
      <c r="C28" s="23" t="s">
        <v>64</v>
      </c>
      <c r="D28" s="23" t="s">
        <v>15</v>
      </c>
      <c r="E28" s="23" t="s">
        <v>61</v>
      </c>
      <c r="F28" s="23" t="s">
        <v>62</v>
      </c>
      <c r="G28" s="23" t="s">
        <v>63</v>
      </c>
      <c r="H28" s="23" t="s">
        <v>15</v>
      </c>
      <c r="I28" s="23">
        <v>99</v>
      </c>
      <c r="J28" s="23"/>
      <c r="K28" s="28">
        <f t="shared" si="1"/>
        <v>0.9</v>
      </c>
      <c r="L28" s="23">
        <v>3</v>
      </c>
    </row>
    <row r="29" spans="1:12" ht="24.95" customHeight="1">
      <c r="A29" s="24">
        <v>0.68888888888888888</v>
      </c>
      <c r="B29" s="25">
        <v>685</v>
      </c>
      <c r="C29" s="23" t="s">
        <v>95</v>
      </c>
      <c r="D29" s="23" t="s">
        <v>15</v>
      </c>
      <c r="E29" s="23" t="s">
        <v>92</v>
      </c>
      <c r="F29" s="23" t="s">
        <v>298</v>
      </c>
      <c r="G29" s="23" t="s">
        <v>299</v>
      </c>
      <c r="H29" s="23" t="s">
        <v>15</v>
      </c>
      <c r="I29" s="23">
        <v>98.5</v>
      </c>
      <c r="J29" s="23"/>
      <c r="K29" s="28">
        <f t="shared" si="1"/>
        <v>0.8954545454545455</v>
      </c>
      <c r="L29" s="23">
        <v>4</v>
      </c>
    </row>
    <row r="30" spans="1:12" ht="24.95" customHeight="1">
      <c r="A30" s="24">
        <v>0.65069444444444446</v>
      </c>
      <c r="B30" s="25">
        <v>678</v>
      </c>
      <c r="C30" s="23" t="s">
        <v>64</v>
      </c>
      <c r="D30" s="23" t="s">
        <v>15</v>
      </c>
      <c r="E30" s="23" t="s">
        <v>198</v>
      </c>
      <c r="F30" s="23" t="s">
        <v>199</v>
      </c>
      <c r="G30" s="23" t="s">
        <v>200</v>
      </c>
      <c r="H30" s="23" t="s">
        <v>15</v>
      </c>
      <c r="I30" s="23">
        <v>96</v>
      </c>
      <c r="J30" s="23"/>
      <c r="K30" s="28">
        <f t="shared" si="1"/>
        <v>0.87272727272727268</v>
      </c>
      <c r="L30" s="23">
        <v>5</v>
      </c>
    </row>
    <row r="31" spans="1:12" ht="24.95" customHeight="1">
      <c r="A31" s="24">
        <v>0.63263888888888886</v>
      </c>
      <c r="B31" s="25">
        <v>674</v>
      </c>
      <c r="C31" s="23" t="s">
        <v>43</v>
      </c>
      <c r="D31" s="23" t="s">
        <v>15</v>
      </c>
      <c r="E31" s="23" t="s">
        <v>143</v>
      </c>
      <c r="F31" s="23" t="s">
        <v>144</v>
      </c>
      <c r="G31" s="23" t="s">
        <v>527</v>
      </c>
      <c r="H31" s="23" t="s">
        <v>15</v>
      </c>
      <c r="I31" s="23">
        <v>90.5</v>
      </c>
      <c r="J31" s="23" t="s">
        <v>561</v>
      </c>
      <c r="K31" s="28">
        <f t="shared" si="1"/>
        <v>0.82272727272727275</v>
      </c>
      <c r="L31" s="23">
        <v>6</v>
      </c>
    </row>
    <row r="32" spans="1:12" ht="24.95" customHeight="1">
      <c r="A32" s="24">
        <v>0.71180555555555558</v>
      </c>
      <c r="B32" s="25">
        <v>690</v>
      </c>
      <c r="C32" s="23" t="s">
        <v>95</v>
      </c>
      <c r="D32" s="23" t="s">
        <v>14</v>
      </c>
      <c r="E32" s="23" t="s">
        <v>341</v>
      </c>
      <c r="F32" s="23" t="s">
        <v>342</v>
      </c>
      <c r="G32" s="23" t="s">
        <v>343</v>
      </c>
      <c r="H32" s="23" t="s">
        <v>15</v>
      </c>
      <c r="I32" s="23">
        <v>90.5</v>
      </c>
      <c r="J32" s="23" t="s">
        <v>539</v>
      </c>
      <c r="K32" s="28">
        <f t="shared" si="1"/>
        <v>0.82272727272727275</v>
      </c>
      <c r="L32" s="23">
        <v>7</v>
      </c>
    </row>
    <row r="33" spans="1:12" ht="24.95" customHeight="1">
      <c r="A33" s="24">
        <v>0.65972222222222221</v>
      </c>
      <c r="B33" s="25">
        <v>680</v>
      </c>
      <c r="C33" s="23" t="s">
        <v>55</v>
      </c>
      <c r="D33" s="23" t="s">
        <v>56</v>
      </c>
      <c r="E33" s="23" t="s">
        <v>507</v>
      </c>
      <c r="F33" s="23" t="s">
        <v>375</v>
      </c>
      <c r="G33" s="23" t="s">
        <v>376</v>
      </c>
      <c r="H33" s="23" t="s">
        <v>15</v>
      </c>
      <c r="I33" s="23">
        <v>90</v>
      </c>
      <c r="J33" s="23"/>
      <c r="K33" s="28">
        <f t="shared" si="1"/>
        <v>0.81818181818181823</v>
      </c>
      <c r="L33" s="23">
        <v>8</v>
      </c>
    </row>
    <row r="34" spans="1:12" ht="24.95" customHeight="1">
      <c r="A34" s="24">
        <v>0.67083333333333328</v>
      </c>
      <c r="B34" s="25">
        <v>681</v>
      </c>
      <c r="C34" s="23" t="s">
        <v>43</v>
      </c>
      <c r="D34" s="23" t="s">
        <v>15</v>
      </c>
      <c r="E34" s="23" t="s">
        <v>127</v>
      </c>
      <c r="F34" s="23" t="s">
        <v>41</v>
      </c>
      <c r="G34" s="23" t="s">
        <v>128</v>
      </c>
      <c r="H34" s="23" t="s">
        <v>15</v>
      </c>
      <c r="I34" s="23">
        <v>89</v>
      </c>
      <c r="J34" s="23"/>
      <c r="K34" s="28">
        <f t="shared" si="1"/>
        <v>0.80909090909090908</v>
      </c>
      <c r="L34" s="23">
        <v>9</v>
      </c>
    </row>
    <row r="35" spans="1:12" ht="24.95" customHeight="1">
      <c r="A35" s="24">
        <v>0.65486111111111112</v>
      </c>
      <c r="B35" s="25">
        <v>679</v>
      </c>
      <c r="C35" s="23" t="s">
        <v>13</v>
      </c>
      <c r="D35" s="23" t="s">
        <v>30</v>
      </c>
      <c r="E35" s="23" t="s">
        <v>57</v>
      </c>
      <c r="F35" s="23" t="s">
        <v>58</v>
      </c>
      <c r="G35" s="23" t="s">
        <v>59</v>
      </c>
      <c r="H35" s="23" t="s">
        <v>15</v>
      </c>
      <c r="I35" s="23">
        <v>88</v>
      </c>
      <c r="J35" s="23"/>
      <c r="K35" s="28">
        <f t="shared" si="1"/>
        <v>0.8</v>
      </c>
      <c r="L35" s="23">
        <v>10</v>
      </c>
    </row>
    <row r="36" spans="1:12" ht="24.95" customHeight="1">
      <c r="A36" s="24">
        <v>0.67986111111111114</v>
      </c>
      <c r="B36" s="25">
        <v>683</v>
      </c>
      <c r="C36" s="23" t="s">
        <v>55</v>
      </c>
      <c r="D36" s="23" t="s">
        <v>501</v>
      </c>
      <c r="E36" s="23" t="s">
        <v>329</v>
      </c>
      <c r="F36" s="23" t="s">
        <v>508</v>
      </c>
      <c r="G36" s="23" t="s">
        <v>331</v>
      </c>
      <c r="H36" s="23" t="s">
        <v>15</v>
      </c>
      <c r="I36" s="23">
        <v>86</v>
      </c>
      <c r="J36" s="23"/>
      <c r="K36" s="28">
        <f t="shared" si="1"/>
        <v>0.78181818181818186</v>
      </c>
      <c r="L36" s="23">
        <v>11</v>
      </c>
    </row>
    <row r="37" spans="1:12" ht="24.95" customHeight="1">
      <c r="A37" s="24">
        <v>0.67569444444444449</v>
      </c>
      <c r="B37" s="25">
        <v>682</v>
      </c>
      <c r="C37" s="23" t="s">
        <v>34</v>
      </c>
      <c r="D37" s="23" t="s">
        <v>14</v>
      </c>
      <c r="E37" s="23" t="s">
        <v>111</v>
      </c>
      <c r="F37" s="23" t="s">
        <v>157</v>
      </c>
      <c r="G37" s="23" t="s">
        <v>158</v>
      </c>
      <c r="H37" s="23" t="s">
        <v>159</v>
      </c>
      <c r="I37" s="23">
        <v>85</v>
      </c>
      <c r="J37" s="23" t="s">
        <v>544</v>
      </c>
      <c r="K37" s="28">
        <f t="shared" si="1"/>
        <v>0.77272727272727271</v>
      </c>
      <c r="L37" s="23">
        <v>12</v>
      </c>
    </row>
    <row r="38" spans="1:12" ht="24.95" customHeight="1">
      <c r="A38" s="24">
        <v>0.71597222222222223</v>
      </c>
      <c r="B38" s="25">
        <v>691</v>
      </c>
      <c r="C38" s="23" t="s">
        <v>95</v>
      </c>
      <c r="D38" s="23" t="s">
        <v>15</v>
      </c>
      <c r="E38" s="23" t="s">
        <v>337</v>
      </c>
      <c r="F38" s="23" t="s">
        <v>413</v>
      </c>
      <c r="G38" s="23" t="s">
        <v>414</v>
      </c>
      <c r="H38" s="23" t="s">
        <v>15</v>
      </c>
      <c r="I38" s="23">
        <v>85</v>
      </c>
      <c r="J38" s="23" t="s">
        <v>547</v>
      </c>
      <c r="K38" s="28">
        <f t="shared" si="1"/>
        <v>0.77272727272727271</v>
      </c>
      <c r="L38" s="23">
        <v>13</v>
      </c>
    </row>
    <row r="39" spans="1:12" ht="24.95" customHeight="1">
      <c r="A39" s="24">
        <v>0.70694444444444449</v>
      </c>
      <c r="B39" s="25">
        <v>689</v>
      </c>
      <c r="C39" s="23" t="s">
        <v>290</v>
      </c>
      <c r="D39" s="23" t="s">
        <v>65</v>
      </c>
      <c r="E39" s="23" t="s">
        <v>284</v>
      </c>
      <c r="F39" s="23" t="s">
        <v>41</v>
      </c>
      <c r="G39" s="23" t="s">
        <v>344</v>
      </c>
      <c r="H39" s="23" t="s">
        <v>15</v>
      </c>
      <c r="I39" s="23">
        <v>84</v>
      </c>
      <c r="J39" s="23"/>
      <c r="K39" s="28">
        <f t="shared" si="1"/>
        <v>0.76363636363636367</v>
      </c>
      <c r="L39" s="23">
        <v>14</v>
      </c>
    </row>
    <row r="40" spans="1:12" ht="24.95" customHeight="1">
      <c r="A40" s="24">
        <v>0.61458333333333337</v>
      </c>
      <c r="B40" s="25">
        <v>670</v>
      </c>
      <c r="C40" s="23" t="s">
        <v>13</v>
      </c>
      <c r="D40" s="23" t="s">
        <v>60</v>
      </c>
      <c r="E40" s="23" t="s">
        <v>57</v>
      </c>
      <c r="F40" s="23" t="s">
        <v>58</v>
      </c>
      <c r="G40" s="23" t="s">
        <v>506</v>
      </c>
      <c r="H40" s="23" t="s">
        <v>15</v>
      </c>
      <c r="I40" s="23">
        <v>80</v>
      </c>
      <c r="J40" s="23"/>
      <c r="K40" s="28">
        <f t="shared" si="1"/>
        <v>0.72727272727272729</v>
      </c>
      <c r="L40" s="23">
        <v>15</v>
      </c>
    </row>
    <row r="41" spans="1:12" ht="24.95" customHeight="1">
      <c r="A41" s="24">
        <v>0.63680555555555551</v>
      </c>
      <c r="B41" s="25">
        <v>675</v>
      </c>
      <c r="C41" s="23" t="s">
        <v>13</v>
      </c>
      <c r="D41" s="23" t="s">
        <v>60</v>
      </c>
      <c r="E41" s="23" t="s">
        <v>309</v>
      </c>
      <c r="F41" s="23" t="s">
        <v>310</v>
      </c>
      <c r="G41" s="23" t="s">
        <v>311</v>
      </c>
      <c r="H41" s="23" t="s">
        <v>15</v>
      </c>
      <c r="I41" s="23">
        <v>79.5</v>
      </c>
      <c r="J41" s="23"/>
      <c r="K41" s="28">
        <f t="shared" si="1"/>
        <v>0.72272727272727277</v>
      </c>
      <c r="L41" s="23">
        <v>16</v>
      </c>
    </row>
    <row r="42" spans="1:12" ht="24.95" customHeight="1">
      <c r="A42" s="24">
        <v>0.69791666666666663</v>
      </c>
      <c r="B42" s="25">
        <v>687</v>
      </c>
      <c r="C42" s="23" t="s">
        <v>99</v>
      </c>
      <c r="D42" s="23" t="s">
        <v>15</v>
      </c>
      <c r="E42" s="23" t="s">
        <v>120</v>
      </c>
      <c r="F42" s="23" t="s">
        <v>90</v>
      </c>
      <c r="G42" s="23" t="s">
        <v>340</v>
      </c>
      <c r="H42" s="23" t="s">
        <v>15</v>
      </c>
      <c r="I42" s="23">
        <v>78.5</v>
      </c>
      <c r="J42" s="23"/>
      <c r="K42" s="28">
        <f t="shared" si="1"/>
        <v>0.71363636363636362</v>
      </c>
      <c r="L42" s="23">
        <v>17</v>
      </c>
    </row>
    <row r="43" spans="1:12" ht="24.95" customHeight="1">
      <c r="A43" s="24">
        <v>0.69374999999999998</v>
      </c>
      <c r="B43" s="25">
        <v>686</v>
      </c>
      <c r="C43" s="23" t="s">
        <v>55</v>
      </c>
      <c r="D43" s="23" t="s">
        <v>501</v>
      </c>
      <c r="E43" s="23" t="s">
        <v>415</v>
      </c>
      <c r="F43" s="23" t="s">
        <v>509</v>
      </c>
      <c r="G43" s="23" t="s">
        <v>510</v>
      </c>
      <c r="H43" s="23" t="s">
        <v>15</v>
      </c>
      <c r="I43" s="23">
        <v>76</v>
      </c>
      <c r="J43" s="23"/>
      <c r="K43" s="28">
        <f t="shared" si="1"/>
        <v>0.69090909090909092</v>
      </c>
      <c r="L43" s="23">
        <v>18</v>
      </c>
    </row>
  </sheetData>
  <sortState ref="A24:L43">
    <sortCondition descending="1" ref="I24:I43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horizontalDpi="4294967293" verticalDpi="0" r:id="rId1"/>
  <headerFooter>
    <oddHeader>&amp;L&amp;"Arial,Bold"&amp;14SENIOR RIDING TEST</oddHeader>
  </headerFooter>
  <rowBreaks count="1" manualBreakCount="1">
    <brk id="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opLeftCell="A16" workbookViewId="0">
      <selection activeCell="B9" sqref="B9"/>
    </sheetView>
  </sheetViews>
  <sheetFormatPr defaultRowHeight="24.95" customHeight="1"/>
  <cols>
    <col min="1" max="2" width="7.28515625" customWidth="1"/>
    <col min="3" max="3" width="18.42578125" customWidth="1"/>
    <col min="4" max="4" width="8.42578125" bestFit="1" customWidth="1"/>
    <col min="5" max="5" width="13.5703125" customWidth="1"/>
    <col min="6" max="6" width="24.28515625" customWidth="1"/>
    <col min="7" max="7" width="32.7109375" bestFit="1" customWidth="1"/>
    <col min="8" max="8" width="7.28515625" customWidth="1"/>
    <col min="9" max="9" width="10.7109375" customWidth="1"/>
    <col min="10" max="10" width="13.28515625" customWidth="1"/>
    <col min="11" max="11" width="10.7109375" style="29" customWidth="1"/>
    <col min="12" max="12" width="10.7109375" customWidth="1"/>
  </cols>
  <sheetData>
    <row r="1" spans="1:14" ht="24.95" customHeight="1">
      <c r="A1" s="134" t="s">
        <v>0</v>
      </c>
      <c r="B1" s="135" t="s">
        <v>1</v>
      </c>
      <c r="C1" s="135" t="s">
        <v>5</v>
      </c>
      <c r="D1" s="135" t="s">
        <v>6</v>
      </c>
      <c r="E1" s="135" t="s">
        <v>2</v>
      </c>
      <c r="F1" s="135" t="s">
        <v>3</v>
      </c>
      <c r="G1" s="135" t="s">
        <v>4</v>
      </c>
      <c r="H1" s="135" t="s">
        <v>7</v>
      </c>
      <c r="I1" s="135" t="s">
        <v>250</v>
      </c>
      <c r="J1" s="135" t="s">
        <v>254</v>
      </c>
      <c r="K1" s="136" t="s">
        <v>251</v>
      </c>
      <c r="L1" s="135" t="s">
        <v>252</v>
      </c>
      <c r="M1" s="114"/>
      <c r="N1" s="53"/>
    </row>
    <row r="2" spans="1:14" ht="24.95" customHeight="1">
      <c r="A2" s="67">
        <v>0.63263888888888886</v>
      </c>
      <c r="B2" s="25">
        <v>674</v>
      </c>
      <c r="C2" s="23" t="s">
        <v>43</v>
      </c>
      <c r="D2" s="23" t="s">
        <v>15</v>
      </c>
      <c r="E2" s="23" t="s">
        <v>143</v>
      </c>
      <c r="F2" s="23" t="s">
        <v>144</v>
      </c>
      <c r="G2" s="23" t="s">
        <v>527</v>
      </c>
      <c r="H2" s="23" t="s">
        <v>15</v>
      </c>
      <c r="I2" s="23">
        <v>90.5</v>
      </c>
      <c r="J2" s="23" t="s">
        <v>561</v>
      </c>
      <c r="K2" s="28">
        <f t="shared" ref="K2:K24" si="0">I2/110</f>
        <v>0.82272727272727275</v>
      </c>
      <c r="L2" s="23">
        <v>6</v>
      </c>
      <c r="M2" s="115"/>
      <c r="N2" s="54"/>
    </row>
    <row r="3" spans="1:14" ht="24.95" customHeight="1">
      <c r="A3" s="67">
        <v>0.57499999999999996</v>
      </c>
      <c r="B3" s="25">
        <v>669</v>
      </c>
      <c r="C3" s="23" t="s">
        <v>43</v>
      </c>
      <c r="D3" s="23" t="s">
        <v>15</v>
      </c>
      <c r="E3" s="23" t="s">
        <v>189</v>
      </c>
      <c r="F3" s="23" t="s">
        <v>190</v>
      </c>
      <c r="G3" s="23" t="s">
        <v>191</v>
      </c>
      <c r="H3" s="23" t="s">
        <v>15</v>
      </c>
      <c r="I3" s="23">
        <v>84</v>
      </c>
      <c r="J3" s="23" t="s">
        <v>539</v>
      </c>
      <c r="K3" s="28">
        <f t="shared" si="0"/>
        <v>0.76363636363636367</v>
      </c>
      <c r="L3" s="23">
        <v>8</v>
      </c>
      <c r="M3" s="115"/>
      <c r="N3" s="54"/>
    </row>
    <row r="4" spans="1:14" ht="24.95" customHeight="1">
      <c r="A4" s="67">
        <v>0.57986111111111116</v>
      </c>
      <c r="B4" s="25">
        <v>695</v>
      </c>
      <c r="C4" s="23" t="s">
        <v>43</v>
      </c>
      <c r="D4" s="23" t="s">
        <v>15</v>
      </c>
      <c r="E4" s="23" t="s">
        <v>40</v>
      </c>
      <c r="F4" s="23" t="s">
        <v>41</v>
      </c>
      <c r="G4" s="23" t="s">
        <v>42</v>
      </c>
      <c r="H4" s="23" t="s">
        <v>15</v>
      </c>
      <c r="I4" s="23">
        <v>84</v>
      </c>
      <c r="J4" s="23" t="s">
        <v>540</v>
      </c>
      <c r="K4" s="28">
        <f t="shared" si="0"/>
        <v>0.76363636363636367</v>
      </c>
      <c r="L4" s="23">
        <v>9</v>
      </c>
      <c r="M4" s="115"/>
      <c r="N4" s="54"/>
    </row>
    <row r="5" spans="1:14" ht="24.95" customHeight="1">
      <c r="A5" s="68">
        <v>0.67083333333333328</v>
      </c>
      <c r="B5" s="69">
        <v>681</v>
      </c>
      <c r="C5" s="70" t="s">
        <v>43</v>
      </c>
      <c r="D5" s="70" t="s">
        <v>15</v>
      </c>
      <c r="E5" s="70" t="s">
        <v>127</v>
      </c>
      <c r="F5" s="70" t="s">
        <v>41</v>
      </c>
      <c r="G5" s="70" t="s">
        <v>128</v>
      </c>
      <c r="H5" s="70" t="s">
        <v>15</v>
      </c>
      <c r="I5" s="70">
        <v>89</v>
      </c>
      <c r="J5" s="70"/>
      <c r="K5" s="71">
        <f t="shared" si="0"/>
        <v>0.80909090909090908</v>
      </c>
      <c r="L5" s="70">
        <v>9</v>
      </c>
      <c r="M5" s="116">
        <f>SUM(L2:L4)</f>
        <v>23</v>
      </c>
      <c r="N5" s="55">
        <v>5</v>
      </c>
    </row>
    <row r="6" spans="1:14" ht="24.95" customHeight="1">
      <c r="A6" s="63">
        <v>0.64166666666666672</v>
      </c>
      <c r="B6" s="64">
        <v>676</v>
      </c>
      <c r="C6" s="65" t="s">
        <v>64</v>
      </c>
      <c r="D6" s="65" t="s">
        <v>15</v>
      </c>
      <c r="E6" s="65" t="s">
        <v>61</v>
      </c>
      <c r="F6" s="65" t="s">
        <v>62</v>
      </c>
      <c r="G6" s="65" t="s">
        <v>63</v>
      </c>
      <c r="H6" s="65" t="s">
        <v>15</v>
      </c>
      <c r="I6" s="65">
        <v>99</v>
      </c>
      <c r="J6" s="65"/>
      <c r="K6" s="66">
        <f t="shared" si="0"/>
        <v>0.9</v>
      </c>
      <c r="L6" s="65">
        <v>3</v>
      </c>
      <c r="M6" s="114"/>
      <c r="N6" s="53"/>
    </row>
    <row r="7" spans="1:14" ht="24.95" customHeight="1">
      <c r="A7" s="67">
        <v>0.65069444444444446</v>
      </c>
      <c r="B7" s="25">
        <v>678</v>
      </c>
      <c r="C7" s="23" t="s">
        <v>64</v>
      </c>
      <c r="D7" s="23" t="s">
        <v>15</v>
      </c>
      <c r="E7" s="23" t="s">
        <v>198</v>
      </c>
      <c r="F7" s="23" t="s">
        <v>199</v>
      </c>
      <c r="G7" s="23" t="s">
        <v>200</v>
      </c>
      <c r="H7" s="23" t="s">
        <v>15</v>
      </c>
      <c r="I7" s="23">
        <v>96</v>
      </c>
      <c r="J7" s="23"/>
      <c r="K7" s="28">
        <f t="shared" si="0"/>
        <v>0.87272727272727268</v>
      </c>
      <c r="L7" s="23">
        <v>5</v>
      </c>
      <c r="M7" s="115"/>
      <c r="N7" s="54"/>
    </row>
    <row r="8" spans="1:14" ht="24.95" customHeight="1">
      <c r="A8" s="67">
        <v>0.49583333333333335</v>
      </c>
      <c r="B8" s="25">
        <v>653</v>
      </c>
      <c r="C8" s="23" t="s">
        <v>64</v>
      </c>
      <c r="D8" s="23" t="s">
        <v>15</v>
      </c>
      <c r="E8" s="23" t="s">
        <v>499</v>
      </c>
      <c r="F8" s="23" t="s">
        <v>500</v>
      </c>
      <c r="G8" s="23" t="s">
        <v>122</v>
      </c>
      <c r="H8" s="23" t="s">
        <v>15</v>
      </c>
      <c r="I8" s="23">
        <v>84</v>
      </c>
      <c r="J8" s="23" t="s">
        <v>541</v>
      </c>
      <c r="K8" s="28">
        <f t="shared" si="0"/>
        <v>0.76363636363636367</v>
      </c>
      <c r="L8" s="23">
        <v>10</v>
      </c>
      <c r="M8" s="115"/>
      <c r="N8" s="54"/>
    </row>
    <row r="9" spans="1:14" ht="24.95" customHeight="1">
      <c r="A9" s="68">
        <v>0.54791666666666672</v>
      </c>
      <c r="B9" s="69">
        <v>663</v>
      </c>
      <c r="C9" s="70" t="s">
        <v>64</v>
      </c>
      <c r="D9" s="70" t="s">
        <v>15</v>
      </c>
      <c r="E9" s="70" t="s">
        <v>70</v>
      </c>
      <c r="F9" s="70" t="s">
        <v>71</v>
      </c>
      <c r="G9" s="70" t="s">
        <v>72</v>
      </c>
      <c r="H9" s="70" t="s">
        <v>15</v>
      </c>
      <c r="I9" s="70">
        <v>83</v>
      </c>
      <c r="J9" s="70" t="s">
        <v>542</v>
      </c>
      <c r="K9" s="71">
        <f t="shared" si="0"/>
        <v>0.75454545454545452</v>
      </c>
      <c r="L9" s="70">
        <v>11</v>
      </c>
      <c r="M9" s="116">
        <f>SUM(L6:L8)</f>
        <v>18</v>
      </c>
      <c r="N9" s="55">
        <v>2</v>
      </c>
    </row>
    <row r="10" spans="1:14" ht="24.95" customHeight="1">
      <c r="A10" s="63">
        <v>0.4826388888888889</v>
      </c>
      <c r="B10" s="64">
        <v>650</v>
      </c>
      <c r="C10" s="65" t="s">
        <v>13</v>
      </c>
      <c r="D10" s="65" t="s">
        <v>60</v>
      </c>
      <c r="E10" s="65" t="s">
        <v>105</v>
      </c>
      <c r="F10" s="65" t="s">
        <v>106</v>
      </c>
      <c r="G10" s="65" t="s">
        <v>184</v>
      </c>
      <c r="H10" s="65" t="s">
        <v>15</v>
      </c>
      <c r="I10" s="65">
        <v>88</v>
      </c>
      <c r="J10" s="65"/>
      <c r="K10" s="66">
        <f t="shared" si="0"/>
        <v>0.8</v>
      </c>
      <c r="L10" s="65">
        <v>4</v>
      </c>
      <c r="M10" s="114"/>
      <c r="N10" s="53"/>
    </row>
    <row r="11" spans="1:14" ht="24.95" customHeight="1">
      <c r="A11" s="67">
        <v>0.48680555555555555</v>
      </c>
      <c r="B11" s="25">
        <v>651</v>
      </c>
      <c r="C11" s="23" t="s">
        <v>13</v>
      </c>
      <c r="D11" s="23" t="s">
        <v>60</v>
      </c>
      <c r="E11" s="23" t="s">
        <v>45</v>
      </c>
      <c r="F11" s="23" t="s">
        <v>46</v>
      </c>
      <c r="G11" s="23" t="s">
        <v>47</v>
      </c>
      <c r="H11" s="23" t="s">
        <v>15</v>
      </c>
      <c r="I11" s="23">
        <v>86.5</v>
      </c>
      <c r="J11" s="23" t="s">
        <v>537</v>
      </c>
      <c r="K11" s="28">
        <f t="shared" si="0"/>
        <v>0.78636363636363638</v>
      </c>
      <c r="L11" s="23">
        <v>6</v>
      </c>
      <c r="M11" s="115"/>
      <c r="N11" s="54"/>
    </row>
    <row r="12" spans="1:14" ht="24.95" customHeight="1">
      <c r="A12" s="67">
        <v>0.61458333333333337</v>
      </c>
      <c r="B12" s="25">
        <v>670</v>
      </c>
      <c r="C12" s="23" t="s">
        <v>13</v>
      </c>
      <c r="D12" s="23" t="s">
        <v>60</v>
      </c>
      <c r="E12" s="23" t="s">
        <v>57</v>
      </c>
      <c r="F12" s="23" t="s">
        <v>58</v>
      </c>
      <c r="G12" s="23" t="s">
        <v>506</v>
      </c>
      <c r="H12" s="23" t="s">
        <v>15</v>
      </c>
      <c r="I12" s="23">
        <v>80</v>
      </c>
      <c r="J12" s="23"/>
      <c r="K12" s="28">
        <f t="shared" si="0"/>
        <v>0.72727272727272729</v>
      </c>
      <c r="L12" s="23">
        <v>15</v>
      </c>
      <c r="M12" s="115"/>
      <c r="N12" s="54"/>
    </row>
    <row r="13" spans="1:14" ht="24.95" customHeight="1">
      <c r="A13" s="68">
        <v>0.63680555555555551</v>
      </c>
      <c r="B13" s="69">
        <v>675</v>
      </c>
      <c r="C13" s="70" t="s">
        <v>13</v>
      </c>
      <c r="D13" s="70" t="s">
        <v>60</v>
      </c>
      <c r="E13" s="70" t="s">
        <v>309</v>
      </c>
      <c r="F13" s="70" t="s">
        <v>310</v>
      </c>
      <c r="G13" s="70" t="s">
        <v>311</v>
      </c>
      <c r="H13" s="70" t="s">
        <v>15</v>
      </c>
      <c r="I13" s="70">
        <v>79.5</v>
      </c>
      <c r="J13" s="70"/>
      <c r="K13" s="71">
        <f t="shared" si="0"/>
        <v>0.72272727272727277</v>
      </c>
      <c r="L13" s="70">
        <v>16</v>
      </c>
      <c r="M13" s="116">
        <f>SUM(L10:L12)</f>
        <v>25</v>
      </c>
      <c r="N13" s="55">
        <v>6</v>
      </c>
    </row>
    <row r="14" spans="1:14" ht="24.95" customHeight="1">
      <c r="A14" s="63">
        <v>0.72083333333333333</v>
      </c>
      <c r="B14" s="64">
        <v>692</v>
      </c>
      <c r="C14" s="65" t="s">
        <v>13</v>
      </c>
      <c r="D14" s="65" t="s">
        <v>30</v>
      </c>
      <c r="E14" s="65" t="s">
        <v>105</v>
      </c>
      <c r="F14" s="65" t="s">
        <v>106</v>
      </c>
      <c r="G14" s="65" t="s">
        <v>511</v>
      </c>
      <c r="H14" s="65" t="s">
        <v>15</v>
      </c>
      <c r="I14" s="65">
        <v>103.5</v>
      </c>
      <c r="J14" s="65"/>
      <c r="K14" s="66">
        <f t="shared" si="0"/>
        <v>0.94090909090909092</v>
      </c>
      <c r="L14" s="65">
        <v>1</v>
      </c>
      <c r="M14" s="114"/>
      <c r="N14" s="53"/>
    </row>
    <row r="15" spans="1:14" ht="24.95" customHeight="1">
      <c r="A15" s="67">
        <v>0.56597222222222221</v>
      </c>
      <c r="B15" s="25">
        <v>667</v>
      </c>
      <c r="C15" s="23" t="s">
        <v>13</v>
      </c>
      <c r="D15" s="23" t="s">
        <v>30</v>
      </c>
      <c r="E15" s="23" t="s">
        <v>503</v>
      </c>
      <c r="F15" s="23" t="s">
        <v>11</v>
      </c>
      <c r="G15" s="23" t="s">
        <v>83</v>
      </c>
      <c r="H15" s="23" t="s">
        <v>15</v>
      </c>
      <c r="I15" s="23">
        <v>90</v>
      </c>
      <c r="J15" s="23"/>
      <c r="K15" s="28">
        <f t="shared" si="0"/>
        <v>0.81818181818181823</v>
      </c>
      <c r="L15" s="23">
        <v>3</v>
      </c>
      <c r="M15" s="115"/>
      <c r="N15" s="54"/>
    </row>
    <row r="16" spans="1:14" ht="24.95" customHeight="1">
      <c r="A16" s="67">
        <v>0.50972222222222219</v>
      </c>
      <c r="B16" s="25">
        <v>656</v>
      </c>
      <c r="C16" s="23" t="s">
        <v>13</v>
      </c>
      <c r="D16" s="23" t="s">
        <v>30</v>
      </c>
      <c r="E16" s="23" t="s">
        <v>108</v>
      </c>
      <c r="F16" s="23" t="s">
        <v>109</v>
      </c>
      <c r="G16" s="23" t="s">
        <v>110</v>
      </c>
      <c r="H16" s="23" t="s">
        <v>15</v>
      </c>
      <c r="I16" s="23">
        <v>84.5</v>
      </c>
      <c r="J16" s="23"/>
      <c r="K16" s="28">
        <f t="shared" si="0"/>
        <v>0.76818181818181819</v>
      </c>
      <c r="L16" s="23">
        <v>7</v>
      </c>
      <c r="M16" s="115"/>
      <c r="N16" s="54"/>
    </row>
    <row r="17" spans="1:14" ht="24.95" customHeight="1">
      <c r="A17" s="68">
        <v>0.65486111111111112</v>
      </c>
      <c r="B17" s="69">
        <v>679</v>
      </c>
      <c r="C17" s="70" t="s">
        <v>13</v>
      </c>
      <c r="D17" s="70" t="s">
        <v>30</v>
      </c>
      <c r="E17" s="70" t="s">
        <v>57</v>
      </c>
      <c r="F17" s="70" t="s">
        <v>58</v>
      </c>
      <c r="G17" s="70" t="s">
        <v>59</v>
      </c>
      <c r="H17" s="70" t="s">
        <v>15</v>
      </c>
      <c r="I17" s="70">
        <v>88</v>
      </c>
      <c r="J17" s="70"/>
      <c r="K17" s="71">
        <f t="shared" si="0"/>
        <v>0.8</v>
      </c>
      <c r="L17" s="70">
        <v>10</v>
      </c>
      <c r="M17" s="116">
        <f>SUM(L14:L16)</f>
        <v>11</v>
      </c>
      <c r="N17" s="55">
        <v>1</v>
      </c>
    </row>
    <row r="18" spans="1:14" ht="24.95" customHeight="1">
      <c r="A18" s="63">
        <v>0.62361111111111112</v>
      </c>
      <c r="B18" s="64">
        <v>672</v>
      </c>
      <c r="C18" s="65" t="s">
        <v>99</v>
      </c>
      <c r="D18" s="65" t="s">
        <v>15</v>
      </c>
      <c r="E18" s="65" t="s">
        <v>113</v>
      </c>
      <c r="F18" s="65" t="s">
        <v>138</v>
      </c>
      <c r="G18" s="65" t="s">
        <v>139</v>
      </c>
      <c r="H18" s="65" t="s">
        <v>15</v>
      </c>
      <c r="I18" s="65">
        <v>101</v>
      </c>
      <c r="J18" s="65"/>
      <c r="K18" s="66">
        <f t="shared" si="0"/>
        <v>0.91818181818181821</v>
      </c>
      <c r="L18" s="65">
        <v>2</v>
      </c>
      <c r="M18" s="114"/>
      <c r="N18" s="53"/>
    </row>
    <row r="19" spans="1:14" ht="24.95" customHeight="1">
      <c r="A19" s="67">
        <v>0.51388888888888884</v>
      </c>
      <c r="B19" s="25">
        <v>657</v>
      </c>
      <c r="C19" s="23" t="s">
        <v>99</v>
      </c>
      <c r="D19" s="23" t="s">
        <v>15</v>
      </c>
      <c r="E19" s="23" t="s">
        <v>161</v>
      </c>
      <c r="F19" s="23" t="s">
        <v>88</v>
      </c>
      <c r="G19" s="23" t="s">
        <v>162</v>
      </c>
      <c r="H19" s="23" t="s">
        <v>15</v>
      </c>
      <c r="I19" s="23">
        <v>86.5</v>
      </c>
      <c r="J19" s="23" t="s">
        <v>538</v>
      </c>
      <c r="K19" s="28">
        <f t="shared" si="0"/>
        <v>0.78636363636363638</v>
      </c>
      <c r="L19" s="23">
        <v>5</v>
      </c>
      <c r="M19" s="115"/>
      <c r="N19" s="54"/>
    </row>
    <row r="20" spans="1:14" ht="24.95" customHeight="1">
      <c r="A20" s="67">
        <v>0.49166666666666664</v>
      </c>
      <c r="B20" s="25">
        <v>652</v>
      </c>
      <c r="C20" s="23" t="s">
        <v>99</v>
      </c>
      <c r="D20" s="23" t="s">
        <v>15</v>
      </c>
      <c r="E20" s="23" t="s">
        <v>96</v>
      </c>
      <c r="F20" s="23" t="s">
        <v>97</v>
      </c>
      <c r="G20" s="23" t="s">
        <v>98</v>
      </c>
      <c r="H20" s="23" t="s">
        <v>15</v>
      </c>
      <c r="I20" s="23">
        <v>81</v>
      </c>
      <c r="J20" s="23"/>
      <c r="K20" s="28">
        <f t="shared" si="0"/>
        <v>0.73636363636363633</v>
      </c>
      <c r="L20" s="23">
        <v>14</v>
      </c>
      <c r="M20" s="115"/>
      <c r="N20" s="54"/>
    </row>
    <row r="21" spans="1:14" ht="24.95" customHeight="1">
      <c r="A21" s="68">
        <v>0.69791666666666663</v>
      </c>
      <c r="B21" s="69">
        <v>687</v>
      </c>
      <c r="C21" s="70" t="s">
        <v>99</v>
      </c>
      <c r="D21" s="70" t="s">
        <v>15</v>
      </c>
      <c r="E21" s="70" t="s">
        <v>120</v>
      </c>
      <c r="F21" s="70" t="s">
        <v>90</v>
      </c>
      <c r="G21" s="70" t="s">
        <v>340</v>
      </c>
      <c r="H21" s="70" t="s">
        <v>15</v>
      </c>
      <c r="I21" s="70">
        <v>78.5</v>
      </c>
      <c r="J21" s="70"/>
      <c r="K21" s="71">
        <f t="shared" si="0"/>
        <v>0.71363636363636362</v>
      </c>
      <c r="L21" s="70">
        <v>17</v>
      </c>
      <c r="M21" s="116">
        <f>SUM(L18:L20)</f>
        <v>21</v>
      </c>
      <c r="N21" s="55">
        <v>3</v>
      </c>
    </row>
    <row r="22" spans="1:14" ht="24.95" customHeight="1">
      <c r="A22" s="63">
        <v>0.70694444444444449</v>
      </c>
      <c r="B22" s="64">
        <v>689</v>
      </c>
      <c r="C22" s="65" t="s">
        <v>290</v>
      </c>
      <c r="D22" s="65" t="s">
        <v>65</v>
      </c>
      <c r="E22" s="65" t="s">
        <v>284</v>
      </c>
      <c r="F22" s="65" t="s">
        <v>41</v>
      </c>
      <c r="G22" s="65" t="s">
        <v>344</v>
      </c>
      <c r="H22" s="65" t="s">
        <v>15</v>
      </c>
      <c r="I22" s="65">
        <v>84</v>
      </c>
      <c r="J22" s="65"/>
      <c r="K22" s="66">
        <f t="shared" si="0"/>
        <v>0.76363636363636367</v>
      </c>
      <c r="L22" s="65">
        <v>14</v>
      </c>
      <c r="M22" s="114"/>
      <c r="N22" s="53"/>
    </row>
    <row r="23" spans="1:14" ht="24.95" customHeight="1">
      <c r="A23" s="67">
        <v>0.50069444444444444</v>
      </c>
      <c r="B23" s="25">
        <v>654</v>
      </c>
      <c r="C23" s="23" t="s">
        <v>290</v>
      </c>
      <c r="D23" s="23" t="s">
        <v>65</v>
      </c>
      <c r="E23" s="23" t="s">
        <v>377</v>
      </c>
      <c r="F23" s="23" t="s">
        <v>378</v>
      </c>
      <c r="G23" s="23" t="s">
        <v>379</v>
      </c>
      <c r="H23" s="23" t="s">
        <v>15</v>
      </c>
      <c r="I23" s="23">
        <v>80.5</v>
      </c>
      <c r="J23" s="23"/>
      <c r="K23" s="28">
        <f t="shared" si="0"/>
        <v>0.73181818181818181</v>
      </c>
      <c r="L23" s="23">
        <v>15</v>
      </c>
      <c r="M23" s="115"/>
      <c r="N23" s="54"/>
    </row>
    <row r="24" spans="1:14" ht="24.95" customHeight="1">
      <c r="A24" s="67">
        <v>0.51875000000000004</v>
      </c>
      <c r="B24" s="25">
        <v>658</v>
      </c>
      <c r="C24" s="23" t="s">
        <v>290</v>
      </c>
      <c r="D24" s="23" t="s">
        <v>65</v>
      </c>
      <c r="E24" s="23" t="s">
        <v>287</v>
      </c>
      <c r="F24" s="23" t="s">
        <v>288</v>
      </c>
      <c r="G24" s="23" t="s">
        <v>289</v>
      </c>
      <c r="H24" s="23" t="s">
        <v>15</v>
      </c>
      <c r="I24" s="23">
        <v>75</v>
      </c>
      <c r="J24" s="23"/>
      <c r="K24" s="28">
        <f t="shared" si="0"/>
        <v>0.68181818181818177</v>
      </c>
      <c r="L24" s="23">
        <v>17</v>
      </c>
      <c r="M24" s="115"/>
      <c r="N24" s="54"/>
    </row>
    <row r="25" spans="1:14" ht="24.95" customHeight="1">
      <c r="A25" s="68">
        <v>0.70277777777777772</v>
      </c>
      <c r="B25" s="69">
        <v>688</v>
      </c>
      <c r="C25" s="70" t="s">
        <v>290</v>
      </c>
      <c r="D25" s="70" t="s">
        <v>65</v>
      </c>
      <c r="E25" s="70" t="s">
        <v>419</v>
      </c>
      <c r="F25" s="70" t="s">
        <v>420</v>
      </c>
      <c r="G25" s="70" t="s">
        <v>421</v>
      </c>
      <c r="H25" s="70" t="s">
        <v>15</v>
      </c>
      <c r="I25" s="70" t="s">
        <v>536</v>
      </c>
      <c r="J25" s="70"/>
      <c r="K25" s="71" t="s">
        <v>536</v>
      </c>
      <c r="L25" s="70"/>
      <c r="M25" s="116">
        <f>SUM(L22:L24)</f>
        <v>46</v>
      </c>
      <c r="N25" s="55"/>
    </row>
    <row r="26" spans="1:14" ht="24.95" customHeight="1">
      <c r="A26" s="63">
        <v>0.5708333333333333</v>
      </c>
      <c r="B26" s="64">
        <v>668</v>
      </c>
      <c r="C26" s="65" t="s">
        <v>55</v>
      </c>
      <c r="D26" s="65" t="s">
        <v>501</v>
      </c>
      <c r="E26" s="65" t="s">
        <v>45</v>
      </c>
      <c r="F26" s="65" t="s">
        <v>258</v>
      </c>
      <c r="G26" s="65" t="s">
        <v>504</v>
      </c>
      <c r="H26" s="65" t="s">
        <v>15</v>
      </c>
      <c r="I26" s="65">
        <v>83</v>
      </c>
      <c r="J26" s="65" t="s">
        <v>542</v>
      </c>
      <c r="K26" s="66">
        <f t="shared" ref="K26:K32" si="1">I26/110</f>
        <v>0.75454545454545452</v>
      </c>
      <c r="L26" s="65">
        <v>11</v>
      </c>
      <c r="M26" s="114"/>
      <c r="N26" s="53"/>
    </row>
    <row r="27" spans="1:14" ht="24.95" customHeight="1">
      <c r="A27" s="67">
        <v>0.67986111111111114</v>
      </c>
      <c r="B27" s="25">
        <v>683</v>
      </c>
      <c r="C27" s="23" t="s">
        <v>55</v>
      </c>
      <c r="D27" s="23" t="s">
        <v>501</v>
      </c>
      <c r="E27" s="23" t="s">
        <v>329</v>
      </c>
      <c r="F27" s="23" t="s">
        <v>508</v>
      </c>
      <c r="G27" s="23" t="s">
        <v>331</v>
      </c>
      <c r="H27" s="23" t="s">
        <v>15</v>
      </c>
      <c r="I27" s="23">
        <v>86</v>
      </c>
      <c r="J27" s="23"/>
      <c r="K27" s="28">
        <f t="shared" si="1"/>
        <v>0.78181818181818186</v>
      </c>
      <c r="L27" s="23">
        <v>11</v>
      </c>
      <c r="M27" s="115"/>
      <c r="N27" s="54"/>
    </row>
    <row r="28" spans="1:14" ht="24.95" customHeight="1">
      <c r="A28" s="67">
        <v>0.5229166666666667</v>
      </c>
      <c r="B28" s="25">
        <v>659</v>
      </c>
      <c r="C28" s="23" t="s">
        <v>55</v>
      </c>
      <c r="D28" s="23" t="s">
        <v>501</v>
      </c>
      <c r="E28" s="23" t="s">
        <v>163</v>
      </c>
      <c r="F28" s="23" t="s">
        <v>164</v>
      </c>
      <c r="G28" s="23" t="s">
        <v>502</v>
      </c>
      <c r="H28" s="23" t="s">
        <v>15</v>
      </c>
      <c r="I28" s="23">
        <v>76.5</v>
      </c>
      <c r="J28" s="23"/>
      <c r="K28" s="28">
        <f t="shared" si="1"/>
        <v>0.69545454545454544</v>
      </c>
      <c r="L28" s="23">
        <v>16</v>
      </c>
      <c r="M28" s="115"/>
      <c r="N28" s="54"/>
    </row>
    <row r="29" spans="1:14" ht="24.95" customHeight="1">
      <c r="A29" s="68">
        <v>0.69374999999999998</v>
      </c>
      <c r="B29" s="69">
        <v>686</v>
      </c>
      <c r="C29" s="70" t="s">
        <v>55</v>
      </c>
      <c r="D29" s="70" t="s">
        <v>501</v>
      </c>
      <c r="E29" s="70" t="s">
        <v>415</v>
      </c>
      <c r="F29" s="70" t="s">
        <v>509</v>
      </c>
      <c r="G29" s="70" t="s">
        <v>510</v>
      </c>
      <c r="H29" s="70" t="s">
        <v>15</v>
      </c>
      <c r="I29" s="70">
        <v>76</v>
      </c>
      <c r="J29" s="70"/>
      <c r="K29" s="71">
        <f t="shared" si="1"/>
        <v>0.69090909090909092</v>
      </c>
      <c r="L29" s="70">
        <v>18</v>
      </c>
      <c r="M29" s="116">
        <f>SUM(L26:L28)</f>
        <v>38</v>
      </c>
      <c r="N29" s="55"/>
    </row>
    <row r="30" spans="1:14" ht="24.95" customHeight="1">
      <c r="A30" s="63">
        <v>0.55694444444444446</v>
      </c>
      <c r="B30" s="64">
        <v>665</v>
      </c>
      <c r="C30" s="65" t="s">
        <v>55</v>
      </c>
      <c r="D30" s="65" t="s">
        <v>56</v>
      </c>
      <c r="E30" s="65" t="s">
        <v>52</v>
      </c>
      <c r="F30" s="65" t="s">
        <v>53</v>
      </c>
      <c r="G30" s="65" t="s">
        <v>54</v>
      </c>
      <c r="H30" s="65" t="s">
        <v>15</v>
      </c>
      <c r="I30" s="65">
        <v>95</v>
      </c>
      <c r="J30" s="65"/>
      <c r="K30" s="66">
        <f t="shared" si="1"/>
        <v>0.86363636363636365</v>
      </c>
      <c r="L30" s="65">
        <v>1</v>
      </c>
      <c r="M30" s="114"/>
      <c r="N30" s="53"/>
    </row>
    <row r="31" spans="1:14" ht="24.95" customHeight="1">
      <c r="A31" s="67">
        <v>0.65972222222222221</v>
      </c>
      <c r="B31" s="25">
        <v>680</v>
      </c>
      <c r="C31" s="23" t="s">
        <v>55</v>
      </c>
      <c r="D31" s="23" t="s">
        <v>56</v>
      </c>
      <c r="E31" s="23" t="s">
        <v>507</v>
      </c>
      <c r="F31" s="23" t="s">
        <v>375</v>
      </c>
      <c r="G31" s="23" t="s">
        <v>376</v>
      </c>
      <c r="H31" s="23" t="s">
        <v>15</v>
      </c>
      <c r="I31" s="23">
        <v>90</v>
      </c>
      <c r="J31" s="23"/>
      <c r="K31" s="28">
        <f t="shared" si="1"/>
        <v>0.81818181818181823</v>
      </c>
      <c r="L31" s="23">
        <v>8</v>
      </c>
      <c r="M31" s="115"/>
      <c r="N31" s="54"/>
    </row>
    <row r="32" spans="1:14" ht="24.95" customHeight="1">
      <c r="A32" s="67">
        <v>0.50486111111111109</v>
      </c>
      <c r="B32" s="25">
        <v>655</v>
      </c>
      <c r="C32" s="23" t="s">
        <v>55</v>
      </c>
      <c r="D32" s="23" t="s">
        <v>56</v>
      </c>
      <c r="E32" s="23" t="s">
        <v>242</v>
      </c>
      <c r="F32" s="23" t="s">
        <v>243</v>
      </c>
      <c r="G32" s="23" t="s">
        <v>244</v>
      </c>
      <c r="H32" s="23" t="s">
        <v>15</v>
      </c>
      <c r="I32" s="23">
        <v>81.5</v>
      </c>
      <c r="J32" s="23"/>
      <c r="K32" s="28">
        <f t="shared" si="1"/>
        <v>0.74090909090909096</v>
      </c>
      <c r="L32" s="23">
        <v>13</v>
      </c>
      <c r="M32" s="115"/>
      <c r="N32" s="54"/>
    </row>
    <row r="33" spans="1:14" ht="24.95" customHeight="1">
      <c r="A33" s="68">
        <v>0.62777777777777777</v>
      </c>
      <c r="B33" s="69">
        <v>673</v>
      </c>
      <c r="C33" s="70" t="s">
        <v>55</v>
      </c>
      <c r="D33" s="70" t="s">
        <v>56</v>
      </c>
      <c r="E33" s="70" t="s">
        <v>45</v>
      </c>
      <c r="F33" s="70" t="s">
        <v>151</v>
      </c>
      <c r="G33" s="70" t="s">
        <v>259</v>
      </c>
      <c r="H33" s="70" t="s">
        <v>15</v>
      </c>
      <c r="I33" s="70" t="s">
        <v>536</v>
      </c>
      <c r="J33" s="70"/>
      <c r="K33" s="71"/>
      <c r="L33" s="70"/>
      <c r="M33" s="116">
        <f>SUM(L30:L32)</f>
        <v>22</v>
      </c>
      <c r="N33" s="55">
        <v>4</v>
      </c>
    </row>
    <row r="34" spans="1:14" ht="24.95" customHeight="1">
      <c r="A34" s="63">
        <v>0.68888888888888888</v>
      </c>
      <c r="B34" s="64">
        <v>685</v>
      </c>
      <c r="C34" s="65" t="s">
        <v>95</v>
      </c>
      <c r="D34" s="65" t="s">
        <v>15</v>
      </c>
      <c r="E34" s="65" t="s">
        <v>92</v>
      </c>
      <c r="F34" s="65" t="s">
        <v>298</v>
      </c>
      <c r="G34" s="65" t="s">
        <v>299</v>
      </c>
      <c r="H34" s="65" t="s">
        <v>15</v>
      </c>
      <c r="I34" s="65">
        <v>98.5</v>
      </c>
      <c r="J34" s="65"/>
      <c r="K34" s="66">
        <f>I34/110</f>
        <v>0.8954545454545455</v>
      </c>
      <c r="L34" s="65">
        <v>4</v>
      </c>
      <c r="M34" s="114"/>
      <c r="N34" s="53"/>
    </row>
    <row r="35" spans="1:14" ht="24.95" customHeight="1">
      <c r="A35" s="67">
        <v>0.71597222222222223</v>
      </c>
      <c r="B35" s="25">
        <v>691</v>
      </c>
      <c r="C35" s="23" t="s">
        <v>95</v>
      </c>
      <c r="D35" s="23" t="s">
        <v>15</v>
      </c>
      <c r="E35" s="23" t="s">
        <v>337</v>
      </c>
      <c r="F35" s="23" t="s">
        <v>413</v>
      </c>
      <c r="G35" s="23" t="s">
        <v>414</v>
      </c>
      <c r="H35" s="23" t="s">
        <v>15</v>
      </c>
      <c r="I35" s="23">
        <v>85</v>
      </c>
      <c r="J35" s="23" t="s">
        <v>547</v>
      </c>
      <c r="K35" s="28">
        <f>I35/110</f>
        <v>0.77272727272727271</v>
      </c>
      <c r="L35" s="23">
        <v>13</v>
      </c>
      <c r="M35" s="115"/>
      <c r="N35" s="54"/>
    </row>
    <row r="36" spans="1:14" ht="24.95" customHeight="1">
      <c r="A36" s="67">
        <v>0.54374999999999996</v>
      </c>
      <c r="B36" s="25">
        <v>662</v>
      </c>
      <c r="C36" s="23" t="s">
        <v>95</v>
      </c>
      <c r="D36" s="23" t="s">
        <v>15</v>
      </c>
      <c r="E36" s="23" t="s">
        <v>111</v>
      </c>
      <c r="F36" s="23" t="s">
        <v>129</v>
      </c>
      <c r="G36" s="23" t="s">
        <v>130</v>
      </c>
      <c r="H36" s="23" t="s">
        <v>15</v>
      </c>
      <c r="I36" s="23">
        <v>74.5</v>
      </c>
      <c r="J36" s="23"/>
      <c r="K36" s="28">
        <f>I36/110</f>
        <v>0.67727272727272725</v>
      </c>
      <c r="L36" s="23">
        <v>18</v>
      </c>
      <c r="M36" s="115"/>
      <c r="N36" s="54"/>
    </row>
    <row r="37" spans="1:14" ht="24.95" customHeight="1">
      <c r="A37" s="68">
        <v>0.53888888888888886</v>
      </c>
      <c r="B37" s="69">
        <v>661</v>
      </c>
      <c r="C37" s="70" t="s">
        <v>95</v>
      </c>
      <c r="D37" s="70" t="s">
        <v>15</v>
      </c>
      <c r="E37" s="70" t="s">
        <v>186</v>
      </c>
      <c r="F37" s="70" t="s">
        <v>187</v>
      </c>
      <c r="G37" s="70" t="s">
        <v>188</v>
      </c>
      <c r="H37" s="70" t="s">
        <v>15</v>
      </c>
      <c r="I37" s="70" t="s">
        <v>513</v>
      </c>
      <c r="J37" s="70"/>
      <c r="K37" s="71"/>
      <c r="L37" s="70"/>
      <c r="M37" s="116">
        <f>SUM(L34:L36)</f>
        <v>35</v>
      </c>
      <c r="N37" s="55"/>
    </row>
    <row r="38" spans="1:14" ht="24.95" customHeight="1">
      <c r="A38" s="5" t="s">
        <v>498</v>
      </c>
      <c r="B38" s="25"/>
      <c r="C38" s="23"/>
      <c r="D38" s="23"/>
      <c r="E38" s="23"/>
      <c r="F38" s="23"/>
      <c r="G38" s="23"/>
      <c r="H38" s="23"/>
      <c r="I38" s="23"/>
      <c r="J38" s="23"/>
      <c r="K38" s="28"/>
      <c r="L38" s="23"/>
    </row>
    <row r="39" spans="1:14" ht="24.95" customHeight="1">
      <c r="A39" s="5" t="s">
        <v>505</v>
      </c>
      <c r="B39" s="25"/>
      <c r="C39" s="23"/>
      <c r="D39" s="23"/>
      <c r="E39" s="23"/>
      <c r="F39" s="23"/>
      <c r="G39" s="23"/>
      <c r="H39" s="23"/>
      <c r="I39" s="23"/>
      <c r="J39" s="23"/>
      <c r="K39" s="28"/>
      <c r="L39" s="23"/>
    </row>
  </sheetData>
  <sortState ref="A2:N43">
    <sortCondition ref="C2:C43"/>
    <sortCondition ref="D2:D43"/>
    <sortCondition ref="L2:L43"/>
  </sortState>
  <printOptions horizontalCentered="1" verticalCentered="1"/>
  <pageMargins left="0.25" right="0.25" top="0.75" bottom="0.75" header="0.3" footer="0.3"/>
  <pageSetup paperSize="9" scale="72" fitToHeight="0" orientation="landscape" horizontalDpi="4294967293" verticalDpi="0" r:id="rId1"/>
  <headerFooter>
    <oddHeader>&amp;L&amp;"Arial,Bold"&amp;14SENIOR RT TEAMS</oddHeader>
  </headerFooter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SEN OPEN DR</vt:lpstr>
      <vt:lpstr>SOD TEAMS</vt:lpstr>
      <vt:lpstr>SEN PRELIM DR</vt:lpstr>
      <vt:lpstr>SPD TEAMS</vt:lpstr>
      <vt:lpstr>JUNIORS</vt:lpstr>
      <vt:lpstr>JUN-IND</vt:lpstr>
      <vt:lpstr>JUN TEAMS</vt:lpstr>
      <vt:lpstr>SEN RT</vt:lpstr>
      <vt:lpstr>SEN RT TEAMS</vt:lpstr>
      <vt:lpstr>'JUN TEAMS'!Print_Titles</vt:lpstr>
      <vt:lpstr>JUNIORS!Print_Titles</vt:lpstr>
      <vt:lpstr>'SEN OPEN DR'!Print_Titles</vt:lpstr>
      <vt:lpstr>'SEN PRELIM DR'!Print_Titles</vt:lpstr>
      <vt:lpstr>'SEN RT'!Print_Titles</vt:lpstr>
      <vt:lpstr>'SEN RT TEAMS'!Print_Titles</vt:lpstr>
      <vt:lpstr>'SOD TEAMS'!Print_Titles</vt:lpstr>
      <vt:lpstr>'SPD TEAMS'!Print_Titles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my pc</cp:lastModifiedBy>
  <cp:lastPrinted>2016-07-10T16:48:33Z</cp:lastPrinted>
  <dcterms:created xsi:type="dcterms:W3CDTF">2016-07-06T12:03:22Z</dcterms:created>
  <dcterms:modified xsi:type="dcterms:W3CDTF">2016-07-14T18:25:46Z</dcterms:modified>
</cp:coreProperties>
</file>